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lrsk.lrs.lt\LRSKNS1\PKatalogai\Kanceliarija\petrukaite.r\Desktop\Komunalinės atliekos\"/>
    </mc:Choice>
  </mc:AlternateContent>
  <bookViews>
    <workbookView xWindow="-110" yWindow="-110" windowWidth="19420" windowHeight="10420" activeTab="1"/>
  </bookViews>
  <sheets>
    <sheet name="Bendras importas" sheetId="5" r:id="rId1"/>
    <sheet name="Tvarkymas" sheetId="2" r:id="rId2"/>
    <sheet name="Paaiškinimai" sheetId="3" r:id="rId3"/>
  </sheets>
  <definedNames>
    <definedName name="_xlnm._FilterDatabase" localSheetId="1" hidden="1">Tvarkymas!$A$63:$M$86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16" i="2" l="1"/>
  <c r="J29" i="2"/>
  <c r="K29" i="2"/>
  <c r="K146" i="2"/>
  <c r="J146" i="2"/>
  <c r="J116" i="2"/>
  <c r="K87" i="2"/>
  <c r="J87" i="2"/>
  <c r="K58" i="2"/>
  <c r="J58" i="2"/>
  <c r="D11" i="5"/>
  <c r="C11" i="5"/>
  <c r="F11" i="5" s="1"/>
  <c r="G11" i="5" s="1"/>
  <c r="B11" i="5"/>
  <c r="E11" i="5" s="1"/>
  <c r="F10" i="5"/>
  <c r="G10" i="5" s="1"/>
  <c r="E10" i="5"/>
  <c r="G9" i="5"/>
  <c r="F9" i="5"/>
  <c r="E9" i="5"/>
  <c r="F8" i="5"/>
  <c r="G8" i="5" s="1"/>
  <c r="E8" i="5"/>
  <c r="G7" i="5"/>
  <c r="F7" i="5"/>
  <c r="E7" i="5"/>
  <c r="F6" i="5"/>
  <c r="G6" i="5" s="1"/>
  <c r="E6" i="5"/>
  <c r="L145" i="2" l="1"/>
  <c r="I145" i="2"/>
  <c r="H145" i="2"/>
  <c r="G145" i="2"/>
  <c r="F145" i="2"/>
  <c r="E145" i="2"/>
  <c r="L115" i="2"/>
  <c r="I115" i="2"/>
  <c r="H115" i="2"/>
  <c r="G115" i="2"/>
  <c r="F115" i="2"/>
  <c r="E115" i="2"/>
  <c r="L57" i="2" l="1"/>
  <c r="L86" i="2"/>
  <c r="H86" i="2"/>
  <c r="I86" i="2"/>
  <c r="F86" i="2"/>
  <c r="G86" i="2"/>
  <c r="E86" i="2"/>
  <c r="I57" i="2"/>
  <c r="H57" i="2"/>
  <c r="G57" i="2"/>
  <c r="F57" i="2"/>
  <c r="E57" i="2"/>
  <c r="L28" i="2"/>
  <c r="K28" i="2"/>
  <c r="I28" i="2"/>
  <c r="H28" i="2"/>
  <c r="G28" i="2"/>
  <c r="F28" i="2"/>
  <c r="E28" i="2"/>
</calcChain>
</file>

<file path=xl/sharedStrings.xml><?xml version="1.0" encoding="utf-8"?>
<sst xmlns="http://schemas.openxmlformats.org/spreadsheetml/2006/main" count="436" uniqueCount="83">
  <si>
    <t>15 01 01</t>
  </si>
  <si>
    <t>popieriaus ir kartono pakuotės</t>
  </si>
  <si>
    <t>Ne</t>
  </si>
  <si>
    <t>15 01 02 01</t>
  </si>
  <si>
    <t>PET pakuotės</t>
  </si>
  <si>
    <t>15 01 02 02</t>
  </si>
  <si>
    <t>kitos plastikinės pakuotės</t>
  </si>
  <si>
    <t>15 01 03</t>
  </si>
  <si>
    <t>medinės pakuotės</t>
  </si>
  <si>
    <t>15 01 04 01</t>
  </si>
  <si>
    <t>aliuminės pakuotės</t>
  </si>
  <si>
    <t>15 01 04 02</t>
  </si>
  <si>
    <t>kitos metalinės pakuotės</t>
  </si>
  <si>
    <t>15 01 05 01</t>
  </si>
  <si>
    <t>kombinuota pakuotė (vyraujanti medžiaga – popierius ir kartonas)</t>
  </si>
  <si>
    <t>15 01 07</t>
  </si>
  <si>
    <t>stiklo pakuotės</t>
  </si>
  <si>
    <t>20 01 01</t>
  </si>
  <si>
    <t>popierius ir kartonas</t>
  </si>
  <si>
    <t>20 01 02</t>
  </si>
  <si>
    <t>stiklas</t>
  </si>
  <si>
    <t>20 01 10</t>
  </si>
  <si>
    <t>drabužiai</t>
  </si>
  <si>
    <t>20 01 11</t>
  </si>
  <si>
    <t>tekstilės gaminiai</t>
  </si>
  <si>
    <t>20 01 21 01</t>
  </si>
  <si>
    <t>dienos šviesos lempos</t>
  </si>
  <si>
    <t>Taip</t>
  </si>
  <si>
    <t>20 01 23</t>
  </si>
  <si>
    <t>nebenaudojama įranga, kurioje yra chlorfluorangliavandenilių</t>
  </si>
  <si>
    <t>20 01 25</t>
  </si>
  <si>
    <t>maistinis aliejus ir riebalai</t>
  </si>
  <si>
    <t>20 01 27</t>
  </si>
  <si>
    <t>dažai, rašalas, klijai ir dervos, kuriuose yra pavojingų cheminių medžiagų</t>
  </si>
  <si>
    <t>20 01 39</t>
  </si>
  <si>
    <t>plastikai</t>
  </si>
  <si>
    <t>20 01 40</t>
  </si>
  <si>
    <t>metalai</t>
  </si>
  <si>
    <t>20 01 99</t>
  </si>
  <si>
    <t>kitaip neapibrėžtos frakcijos</t>
  </si>
  <si>
    <t>20 02 01</t>
  </si>
  <si>
    <t>biologiškai suyrančios atliekos</t>
  </si>
  <si>
    <t>20 01 35</t>
  </si>
  <si>
    <t>Importuota</t>
  </si>
  <si>
    <t>Susidarė, tvarkant kitas atliekas</t>
  </si>
  <si>
    <t>20 01 36</t>
  </si>
  <si>
    <t>nebenaudojama elektros ir elektroninė įranga, nenurodyta 20 01 21 ir 20 01 23, kurioje yra pavojingųjų sudedamųjų dalių[2]</t>
  </si>
  <si>
    <t>nebenaudojama elektros ir elektroninė įranga, nenurodyta 20 01 21, 20 01 23 ir 20 01 35 pozicijose</t>
  </si>
  <si>
    <t>Pavo-jingumas</t>
  </si>
  <si>
    <t>15 01 ir 20 kodų atliekos</t>
  </si>
  <si>
    <t>kitų kodų atliekos</t>
  </si>
  <si>
    <t>Perdirbimo/apdorojimo metu susidarė</t>
  </si>
  <si>
    <t>Šalinimas</t>
  </si>
  <si>
    <t>Eksportas</t>
  </si>
  <si>
    <t>Perdirbimas/apdorojimas</t>
  </si>
  <si>
    <t>Viso:</t>
  </si>
  <si>
    <t>Atliekos kodas</t>
  </si>
  <si>
    <t>Atliekos pavadinimas</t>
  </si>
  <si>
    <t>medžiagų/daiktų</t>
  </si>
  <si>
    <t>Metai</t>
  </si>
  <si>
    <t>Skilties pavadinimas</t>
  </si>
  <si>
    <t>Paaiškinimas</t>
  </si>
  <si>
    <t xml:space="preserve">Atkiekų perdirbimo ar apdorojimo procesų metu beveik visada susidaro kitos atliekos, kurios toliau yra perduodamos tolimesniam tvarkymui (perdirbimui, apdorojimui, šalinimui, deginimui ir t.t.). </t>
  </si>
  <si>
    <t>15 01 05 02</t>
  </si>
  <si>
    <t>kita kombinuota pakuotė</t>
  </si>
  <si>
    <t xml:space="preserve">Nurodomas po atliekų perdirbimo ar apdorojimo susidariusių medžiagų/daiktų (dažniausiai produktų) kiekis (pvz., po plastikinių atliekų perdirbimo pagamintos granulės, po drabužių atliekų rūšiavimo gauti drabužiai, tinkami pakartotiniam naudojimui ir pan.) </t>
  </si>
  <si>
    <t>Deginimas (R1)</t>
  </si>
  <si>
    <t>Importuotų atliekų kiekis, t</t>
  </si>
  <si>
    <t>Visos atliekos,</t>
  </si>
  <si>
    <t>iš jų</t>
  </si>
  <si>
    <t>kitos</t>
  </si>
  <si>
    <t>t</t>
  </si>
  <si>
    <t>%</t>
  </si>
  <si>
    <t>2019-2023</t>
  </si>
  <si>
    <t>% nuo bendro importuoto atliekų kiekio:</t>
  </si>
  <si>
    <t xml:space="preserve">Po 15 01 ir 20 kodais atliekų perdirbimo/apdorojimo susidariusių atliekų pašalintas ir sudegintas atliekų kiekis </t>
  </si>
  <si>
    <t xml:space="preserve">Atliekų perdirbimo ar apdorojimo procesų metu susidariusios 15 ir 20  kodų atliekos yra įskaičiuotos skilties "Susidarė, tvarkant kitas atliekas" kiekiuose  </t>
  </si>
  <si>
    <t>15 01 ir 20 kodų atliekų dalis 2019-2023 m. importuototose atliekose</t>
  </si>
  <si>
    <t>15 01 ir 20 kodų atliekų dalis importuotose atliekose</t>
  </si>
  <si>
    <t>Importuotų 15 01 ir 20 kodų atliekų tvarkymas 2019-2023 m., t</t>
  </si>
  <si>
    <t>šalinimas ir deginimas (R1)</t>
  </si>
  <si>
    <t>20 kodas</t>
  </si>
  <si>
    <t>15 01 kodas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</si>
</sst>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4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4"/>
      <color theme="1"/>
      <name val="Calibri"/>
      <family val="2"/>
      <charset val="186"/>
      <scheme val="minor"/>
    </font>
    <font>
      <sz val="11"/>
      <color rgb="FF000000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164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0" xfId="0" applyAlignment="1">
      <alignment vertical="top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vertical="top" wrapText="1"/>
    </xf>
    <xf numFmtId="0" fontId="1" fillId="0" borderId="0" xfId="0" applyFont="1" applyAlignment="1">
      <alignment horizontal="right"/>
    </xf>
    <xf numFmtId="164" fontId="1" fillId="0" borderId="0" xfId="0" applyNumberFormat="1" applyFont="1"/>
    <xf numFmtId="0" fontId="1" fillId="0" borderId="0" xfId="0" applyFont="1" applyAlignment="1">
      <alignment horizontal="center"/>
    </xf>
    <xf numFmtId="164" fontId="0" fillId="0" borderId="0" xfId="0" applyNumberFormat="1"/>
    <xf numFmtId="0" fontId="0" fillId="2" borderId="4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top" wrapText="1"/>
    </xf>
    <xf numFmtId="1" fontId="1" fillId="0" borderId="0" xfId="0" applyNumberFormat="1" applyFont="1" applyAlignment="1">
      <alignment horizontal="center"/>
    </xf>
    <xf numFmtId="0" fontId="0" fillId="3" borderId="1" xfId="0" applyFill="1" applyBorder="1"/>
    <xf numFmtId="0" fontId="1" fillId="3" borderId="1" xfId="0" applyFont="1" applyFill="1" applyBorder="1" applyAlignment="1">
      <alignment horizontal="right"/>
    </xf>
    <xf numFmtId="0" fontId="0" fillId="3" borderId="1" xfId="0" applyFill="1" applyBorder="1" applyAlignment="1">
      <alignment horizontal="center"/>
    </xf>
    <xf numFmtId="164" fontId="1" fillId="3" borderId="1" xfId="0" applyNumberFormat="1" applyFont="1" applyFill="1" applyBorder="1"/>
    <xf numFmtId="0" fontId="0" fillId="3" borderId="4" xfId="0" applyFill="1" applyBorder="1"/>
    <xf numFmtId="0" fontId="0" fillId="3" borderId="4" xfId="0" applyFill="1" applyBorder="1" applyAlignment="1">
      <alignment horizontal="center"/>
    </xf>
    <xf numFmtId="0" fontId="1" fillId="0" borderId="0" xfId="0" applyFont="1"/>
    <xf numFmtId="0" fontId="2" fillId="0" borderId="0" xfId="0" applyFont="1"/>
    <xf numFmtId="164" fontId="0" fillId="0" borderId="1" xfId="0" applyNumberFormat="1" applyBorder="1" applyAlignment="1">
      <alignment horizontal="center"/>
    </xf>
    <xf numFmtId="0" fontId="3" fillId="0" borderId="0" xfId="0" applyFont="1" applyAlignment="1">
      <alignment vertical="top"/>
    </xf>
    <xf numFmtId="0" fontId="0" fillId="0" borderId="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 vertical="top" wrapText="1"/>
    </xf>
    <xf numFmtId="0" fontId="0" fillId="0" borderId="2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2" borderId="2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wrapText="1"/>
    </xf>
    <xf numFmtId="0" fontId="0" fillId="2" borderId="4" xfId="0" applyFill="1" applyBorder="1" applyAlignment="1">
      <alignment horizontal="center" wrapText="1"/>
    </xf>
    <xf numFmtId="0" fontId="0" fillId="2" borderId="2" xfId="0" applyFill="1" applyBorder="1" applyAlignment="1">
      <alignment vertical="center"/>
    </xf>
    <xf numFmtId="0" fontId="0" fillId="2" borderId="7" xfId="0" applyFill="1" applyBorder="1"/>
    <xf numFmtId="0" fontId="0" fillId="2" borderId="4" xfId="0" applyFill="1" applyBorder="1"/>
    <xf numFmtId="0" fontId="0" fillId="2" borderId="3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vertical="center"/>
    </xf>
    <xf numFmtId="0" fontId="0" fillId="2" borderId="8" xfId="0" applyFill="1" applyBorder="1"/>
    <xf numFmtId="0" fontId="0" fillId="2" borderId="1" xfId="0" applyFill="1" applyBorder="1" applyAlignment="1">
      <alignment vertical="center"/>
    </xf>
    <xf numFmtId="0" fontId="0" fillId="2" borderId="1" xfId="0" applyFill="1" applyBorder="1"/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workbookViewId="0">
      <selection activeCell="F18" sqref="F18"/>
    </sheetView>
  </sheetViews>
  <sheetFormatPr defaultRowHeight="14.5" x14ac:dyDescent="0.35"/>
  <cols>
    <col min="1" max="1" width="11" customWidth="1"/>
    <col min="2" max="2" width="12.1796875" customWidth="1"/>
    <col min="3" max="3" width="15.26953125" customWidth="1"/>
    <col min="4" max="4" width="16.1796875" customWidth="1"/>
    <col min="5" max="5" width="13.453125" customWidth="1"/>
    <col min="6" max="6" width="16.453125" customWidth="1"/>
    <col min="7" max="7" width="17.08984375" customWidth="1"/>
  </cols>
  <sheetData>
    <row r="1" spans="1:7" x14ac:dyDescent="0.35">
      <c r="A1" s="21" t="s">
        <v>77</v>
      </c>
    </row>
    <row r="3" spans="1:7" x14ac:dyDescent="0.35">
      <c r="A3" s="25" t="s">
        <v>59</v>
      </c>
      <c r="B3" s="28" t="s">
        <v>67</v>
      </c>
      <c r="C3" s="29"/>
      <c r="D3" s="29"/>
      <c r="E3" s="30"/>
      <c r="F3" s="31" t="s">
        <v>78</v>
      </c>
      <c r="G3" s="31"/>
    </row>
    <row r="4" spans="1:7" x14ac:dyDescent="0.35">
      <c r="A4" s="26"/>
      <c r="B4" s="32" t="s">
        <v>68</v>
      </c>
      <c r="C4" s="28" t="s">
        <v>69</v>
      </c>
      <c r="D4" s="29"/>
      <c r="E4" s="30"/>
      <c r="F4" s="31"/>
      <c r="G4" s="31"/>
    </row>
    <row r="5" spans="1:7" x14ac:dyDescent="0.35">
      <c r="A5" s="27"/>
      <c r="B5" s="33"/>
      <c r="C5" s="3" t="s">
        <v>82</v>
      </c>
      <c r="D5" s="3" t="s">
        <v>81</v>
      </c>
      <c r="E5" s="3" t="s">
        <v>70</v>
      </c>
      <c r="F5" s="3" t="s">
        <v>71</v>
      </c>
      <c r="G5" s="3" t="s">
        <v>72</v>
      </c>
    </row>
    <row r="6" spans="1:7" x14ac:dyDescent="0.35">
      <c r="A6" s="3">
        <v>2019</v>
      </c>
      <c r="B6" s="2">
        <v>467214.87953899981</v>
      </c>
      <c r="C6" s="2">
        <v>93894.903039999976</v>
      </c>
      <c r="D6" s="2">
        <v>100078.14721400004</v>
      </c>
      <c r="E6" s="2">
        <f>B6-C6-D6</f>
        <v>273241.82928499981</v>
      </c>
      <c r="F6" s="23">
        <f>C6+D6</f>
        <v>193973.050254</v>
      </c>
      <c r="G6" s="23">
        <f>F6*100/B6</f>
        <v>41.516882006282188</v>
      </c>
    </row>
    <row r="7" spans="1:7" x14ac:dyDescent="0.35">
      <c r="A7" s="3">
        <v>2020</v>
      </c>
      <c r="B7" s="2">
        <v>657540.54300899955</v>
      </c>
      <c r="C7" s="2">
        <v>92757.506499999959</v>
      </c>
      <c r="D7" s="2">
        <v>105089.71150000005</v>
      </c>
      <c r="E7" s="2">
        <f t="shared" ref="E7:E11" si="0">B7-C7-D7</f>
        <v>459693.3250089995</v>
      </c>
      <c r="F7" s="23">
        <f t="shared" ref="F7:F11" si="1">C7+D7</f>
        <v>197847.21799999999</v>
      </c>
      <c r="G7" s="23">
        <f t="shared" ref="G7:G11" si="2">F7*100/B7</f>
        <v>30.088976277359695</v>
      </c>
    </row>
    <row r="8" spans="1:7" x14ac:dyDescent="0.35">
      <c r="A8" s="3">
        <v>2021</v>
      </c>
      <c r="B8" s="2">
        <v>865643.88393899915</v>
      </c>
      <c r="C8" s="2">
        <v>106898.266821</v>
      </c>
      <c r="D8" s="2">
        <v>122672.04901599993</v>
      </c>
      <c r="E8" s="2">
        <f t="shared" si="0"/>
        <v>636073.56810199923</v>
      </c>
      <c r="F8" s="23">
        <f t="shared" si="1"/>
        <v>229570.31583699991</v>
      </c>
      <c r="G8" s="23">
        <f t="shared" si="2"/>
        <v>26.520179960420933</v>
      </c>
    </row>
    <row r="9" spans="1:7" x14ac:dyDescent="0.35">
      <c r="A9" s="3">
        <v>2022</v>
      </c>
      <c r="B9" s="2">
        <v>722525.13027199963</v>
      </c>
      <c r="C9" s="2">
        <v>104025.65811300001</v>
      </c>
      <c r="D9" s="2">
        <v>107364.530913</v>
      </c>
      <c r="E9" s="2">
        <f t="shared" si="0"/>
        <v>511134.94124599965</v>
      </c>
      <c r="F9" s="23">
        <f t="shared" si="1"/>
        <v>211390.18902600001</v>
      </c>
      <c r="G9" s="23">
        <f t="shared" si="2"/>
        <v>29.257140017596441</v>
      </c>
    </row>
    <row r="10" spans="1:7" x14ac:dyDescent="0.35">
      <c r="A10" s="3">
        <v>2023</v>
      </c>
      <c r="B10" s="2">
        <v>567652.47558599967</v>
      </c>
      <c r="C10" s="2">
        <v>102002.70319999999</v>
      </c>
      <c r="D10" s="2">
        <v>74882.619950999986</v>
      </c>
      <c r="E10" s="2">
        <f t="shared" si="0"/>
        <v>390767.15243499971</v>
      </c>
      <c r="F10" s="23">
        <f t="shared" si="1"/>
        <v>176885.32315099996</v>
      </c>
      <c r="G10" s="23">
        <f t="shared" si="2"/>
        <v>31.160847659194562</v>
      </c>
    </row>
    <row r="11" spans="1:7" x14ac:dyDescent="0.35">
      <c r="A11" s="1" t="s">
        <v>73</v>
      </c>
      <c r="B11" s="2">
        <f>SUM(B6:B10)</f>
        <v>3280576.9123449977</v>
      </c>
      <c r="C11" s="2">
        <f>SUM(C6:C10)</f>
        <v>499579.0376739999</v>
      </c>
      <c r="D11" s="2">
        <f>SUM(D6:D10)</f>
        <v>510087.058594</v>
      </c>
      <c r="E11" s="2">
        <f t="shared" si="0"/>
        <v>2270910.8160769977</v>
      </c>
      <c r="F11" s="23">
        <f t="shared" si="1"/>
        <v>1009666.0962679998</v>
      </c>
      <c r="G11" s="23">
        <f t="shared" si="2"/>
        <v>30.777089617029517</v>
      </c>
    </row>
  </sheetData>
  <mergeCells count="5">
    <mergeCell ref="A3:A5"/>
    <mergeCell ref="B3:E3"/>
    <mergeCell ref="F3:G4"/>
    <mergeCell ref="B4:B5"/>
    <mergeCell ref="C4:E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6"/>
  <sheetViews>
    <sheetView tabSelected="1" zoomScale="70" zoomScaleNormal="70" workbookViewId="0">
      <selection activeCell="P4" sqref="P4"/>
    </sheetView>
  </sheetViews>
  <sheetFormatPr defaultRowHeight="14.5" x14ac:dyDescent="0.35"/>
  <cols>
    <col min="1" max="1" width="13.453125" customWidth="1"/>
    <col min="2" max="2" width="30.81640625" customWidth="1"/>
    <col min="3" max="3" width="8.7265625" style="6"/>
    <col min="4" max="4" width="8" style="6" customWidth="1"/>
    <col min="5" max="5" width="11.08984375" customWidth="1"/>
    <col min="6" max="7" width="9.81640625" customWidth="1"/>
    <col min="8" max="8" width="13" customWidth="1"/>
    <col min="9" max="9" width="13.81640625" customWidth="1"/>
    <col min="11" max="11" width="10.54296875" customWidth="1"/>
  </cols>
  <sheetData>
    <row r="1" spans="1:13" ht="18.5" x14ac:dyDescent="0.45">
      <c r="A1" s="22" t="s">
        <v>79</v>
      </c>
      <c r="E1" s="10"/>
    </row>
    <row r="3" spans="1:13" x14ac:dyDescent="0.35">
      <c r="A3" s="43" t="s">
        <v>56</v>
      </c>
      <c r="B3" s="45" t="s">
        <v>57</v>
      </c>
      <c r="C3" s="47" t="s">
        <v>48</v>
      </c>
      <c r="D3" s="34" t="s">
        <v>59</v>
      </c>
      <c r="E3" s="51" t="s">
        <v>43</v>
      </c>
      <c r="F3" s="47" t="s">
        <v>44</v>
      </c>
      <c r="G3" s="51" t="s">
        <v>54</v>
      </c>
      <c r="H3" s="51"/>
      <c r="I3" s="51"/>
      <c r="J3" s="37" t="s">
        <v>52</v>
      </c>
      <c r="K3" s="34" t="s">
        <v>66</v>
      </c>
      <c r="L3" s="37" t="s">
        <v>53</v>
      </c>
      <c r="M3" s="5"/>
    </row>
    <row r="4" spans="1:13" ht="34" customHeight="1" x14ac:dyDescent="0.35">
      <c r="A4" s="44"/>
      <c r="B4" s="46"/>
      <c r="C4" s="48"/>
      <c r="D4" s="49"/>
      <c r="E4" s="48"/>
      <c r="F4" s="48"/>
      <c r="G4" s="40" t="s">
        <v>51</v>
      </c>
      <c r="H4" s="41"/>
      <c r="I4" s="42"/>
      <c r="J4" s="38"/>
      <c r="K4" s="35"/>
      <c r="L4" s="38"/>
      <c r="M4" s="5"/>
    </row>
    <row r="5" spans="1:13" ht="29" x14ac:dyDescent="0.35">
      <c r="A5" s="44"/>
      <c r="B5" s="46"/>
      <c r="C5" s="48"/>
      <c r="D5" s="50"/>
      <c r="E5" s="48"/>
      <c r="F5" s="48"/>
      <c r="G5" s="12" t="s">
        <v>58</v>
      </c>
      <c r="H5" s="13" t="s">
        <v>49</v>
      </c>
      <c r="I5" s="13" t="s">
        <v>50</v>
      </c>
      <c r="J5" s="39"/>
      <c r="K5" s="36"/>
      <c r="L5" s="39"/>
      <c r="M5" s="4"/>
    </row>
    <row r="6" spans="1:13" x14ac:dyDescent="0.35">
      <c r="A6" s="1" t="s">
        <v>0</v>
      </c>
      <c r="B6" s="1" t="s">
        <v>1</v>
      </c>
      <c r="C6" s="3" t="s">
        <v>2</v>
      </c>
      <c r="D6" s="3">
        <v>2019</v>
      </c>
      <c r="E6" s="2">
        <v>35177.700999999986</v>
      </c>
      <c r="F6" s="2">
        <v>88.778000000000006</v>
      </c>
      <c r="G6" s="2">
        <v>29723.974600999998</v>
      </c>
      <c r="H6" s="2">
        <v>2</v>
      </c>
      <c r="I6" s="2">
        <v>4689.8293589999994</v>
      </c>
      <c r="J6" s="2"/>
      <c r="K6" s="2"/>
      <c r="L6" s="2">
        <v>329.84799999999996</v>
      </c>
      <c r="M6" s="11"/>
    </row>
    <row r="7" spans="1:13" x14ac:dyDescent="0.35">
      <c r="A7" s="1" t="s">
        <v>3</v>
      </c>
      <c r="B7" s="1" t="s">
        <v>4</v>
      </c>
      <c r="C7" s="3" t="s">
        <v>2</v>
      </c>
      <c r="D7" s="3">
        <v>2019</v>
      </c>
      <c r="E7" s="2">
        <v>5942.0479999999952</v>
      </c>
      <c r="F7" s="2">
        <v>33.293999999999997</v>
      </c>
      <c r="G7" s="2">
        <v>5171.6903599999996</v>
      </c>
      <c r="H7" s="2">
        <v>619.00049999999999</v>
      </c>
      <c r="I7" s="2">
        <v>551.87779999999998</v>
      </c>
      <c r="J7" s="2"/>
      <c r="K7" s="2"/>
      <c r="L7" s="2">
        <v>53.08</v>
      </c>
      <c r="M7" s="11"/>
    </row>
    <row r="8" spans="1:13" x14ac:dyDescent="0.35">
      <c r="A8" s="1" t="s">
        <v>5</v>
      </c>
      <c r="B8" s="1" t="s">
        <v>6</v>
      </c>
      <c r="C8" s="3" t="s">
        <v>2</v>
      </c>
      <c r="D8" s="3">
        <v>2019</v>
      </c>
      <c r="E8" s="2">
        <v>42574.411039999992</v>
      </c>
      <c r="F8" s="2">
        <v>3245.1520300000002</v>
      </c>
      <c r="G8" s="2">
        <v>32476.633614000002</v>
      </c>
      <c r="H8" s="2">
        <v>51.972000000000001</v>
      </c>
      <c r="I8" s="2">
        <v>4588.9992399999992</v>
      </c>
      <c r="J8" s="2"/>
      <c r="K8" s="2"/>
      <c r="L8" s="2">
        <v>2613.4740000000002</v>
      </c>
      <c r="M8" s="11"/>
    </row>
    <row r="9" spans="1:13" x14ac:dyDescent="0.35">
      <c r="A9" s="1" t="s">
        <v>7</v>
      </c>
      <c r="B9" s="1" t="s">
        <v>8</v>
      </c>
      <c r="C9" s="3" t="s">
        <v>2</v>
      </c>
      <c r="D9" s="3">
        <v>2019</v>
      </c>
      <c r="E9" s="2"/>
      <c r="F9" s="2"/>
      <c r="G9" s="2"/>
      <c r="H9" s="2"/>
      <c r="I9" s="2"/>
      <c r="J9" s="2"/>
      <c r="K9" s="2"/>
      <c r="L9" s="2"/>
      <c r="M9" s="11"/>
    </row>
    <row r="10" spans="1:13" x14ac:dyDescent="0.35">
      <c r="A10" s="1" t="s">
        <v>9</v>
      </c>
      <c r="B10" s="1" t="s">
        <v>10</v>
      </c>
      <c r="C10" s="3" t="s">
        <v>2</v>
      </c>
      <c r="D10" s="3">
        <v>2019</v>
      </c>
      <c r="E10" s="2">
        <v>8.3230000000000004</v>
      </c>
      <c r="F10" s="2">
        <v>16.876999999999999</v>
      </c>
      <c r="G10" s="2">
        <v>0.104</v>
      </c>
      <c r="H10" s="2"/>
      <c r="I10" s="2"/>
      <c r="J10" s="2"/>
      <c r="K10" s="2"/>
      <c r="L10" s="2">
        <v>13.128</v>
      </c>
      <c r="M10" s="11"/>
    </row>
    <row r="11" spans="1:13" x14ac:dyDescent="0.35">
      <c r="A11" s="1" t="s">
        <v>11</v>
      </c>
      <c r="B11" s="1" t="s">
        <v>12</v>
      </c>
      <c r="C11" s="3" t="s">
        <v>2</v>
      </c>
      <c r="D11" s="3">
        <v>2019</v>
      </c>
      <c r="E11" s="2">
        <v>69.72</v>
      </c>
      <c r="F11" s="2">
        <v>86.4726</v>
      </c>
      <c r="G11" s="2"/>
      <c r="H11" s="2"/>
      <c r="I11" s="2">
        <v>45</v>
      </c>
      <c r="J11" s="2"/>
      <c r="K11" s="2"/>
      <c r="L11" s="2"/>
      <c r="M11" s="11"/>
    </row>
    <row r="12" spans="1:13" x14ac:dyDescent="0.35">
      <c r="A12" s="1" t="s">
        <v>13</v>
      </c>
      <c r="B12" s="1" t="s">
        <v>14</v>
      </c>
      <c r="C12" s="3" t="s">
        <v>2</v>
      </c>
      <c r="D12" s="3">
        <v>2019</v>
      </c>
      <c r="E12" s="2"/>
      <c r="F12" s="2"/>
      <c r="G12" s="2"/>
      <c r="H12" s="2"/>
      <c r="I12" s="2"/>
      <c r="J12" s="2"/>
      <c r="K12" s="2"/>
      <c r="L12" s="2"/>
      <c r="M12" s="11"/>
    </row>
    <row r="13" spans="1:13" x14ac:dyDescent="0.35">
      <c r="A13" s="1" t="s">
        <v>15</v>
      </c>
      <c r="B13" s="1" t="s">
        <v>16</v>
      </c>
      <c r="C13" s="3" t="s">
        <v>2</v>
      </c>
      <c r="D13" s="3">
        <v>2019</v>
      </c>
      <c r="E13" s="2">
        <v>10122.700000000001</v>
      </c>
      <c r="F13" s="2"/>
      <c r="G13" s="2">
        <v>7603.7079999999996</v>
      </c>
      <c r="H13" s="2">
        <v>34.948999999999998</v>
      </c>
      <c r="I13" s="2">
        <v>301.60500000000002</v>
      </c>
      <c r="J13" s="2"/>
      <c r="K13" s="2"/>
      <c r="L13" s="2">
        <v>637.62</v>
      </c>
      <c r="M13" s="11"/>
    </row>
    <row r="14" spans="1:13" x14ac:dyDescent="0.35">
      <c r="A14" s="1" t="s">
        <v>17</v>
      </c>
      <c r="B14" s="1" t="s">
        <v>18</v>
      </c>
      <c r="C14" s="3" t="s">
        <v>2</v>
      </c>
      <c r="D14" s="3">
        <v>2019</v>
      </c>
      <c r="E14" s="2">
        <v>16012.238000000005</v>
      </c>
      <c r="F14" s="2">
        <v>3.6799999999999997</v>
      </c>
      <c r="G14" s="2">
        <v>14127.47208</v>
      </c>
      <c r="H14" s="2">
        <v>89</v>
      </c>
      <c r="I14" s="2">
        <v>1281.1600000000001</v>
      </c>
      <c r="J14" s="2"/>
      <c r="K14" s="2"/>
      <c r="L14" s="2">
        <v>979.21500000000015</v>
      </c>
      <c r="M14" s="11"/>
    </row>
    <row r="15" spans="1:13" x14ac:dyDescent="0.35">
      <c r="A15" s="1" t="s">
        <v>19</v>
      </c>
      <c r="B15" s="1" t="s">
        <v>20</v>
      </c>
      <c r="C15" s="3" t="s">
        <v>2</v>
      </c>
      <c r="D15" s="3">
        <v>2019</v>
      </c>
      <c r="E15" s="2">
        <v>231.76</v>
      </c>
      <c r="F15" s="2"/>
      <c r="G15" s="2">
        <v>214.36</v>
      </c>
      <c r="H15" s="2"/>
      <c r="I15" s="2">
        <v>1.23</v>
      </c>
      <c r="J15" s="2"/>
      <c r="K15" s="2"/>
      <c r="L15" s="2"/>
      <c r="M15" s="11"/>
    </row>
    <row r="16" spans="1:13" x14ac:dyDescent="0.35">
      <c r="A16" s="1" t="s">
        <v>21</v>
      </c>
      <c r="B16" s="1" t="s">
        <v>22</v>
      </c>
      <c r="C16" s="3" t="s">
        <v>2</v>
      </c>
      <c r="D16" s="3">
        <v>2019</v>
      </c>
      <c r="E16" s="2">
        <v>20470.689214000031</v>
      </c>
      <c r="F16" s="2"/>
      <c r="G16" s="2">
        <v>19749.400000000001</v>
      </c>
      <c r="H16" s="2"/>
      <c r="I16" s="2">
        <v>1421.6</v>
      </c>
      <c r="J16" s="2"/>
      <c r="K16" s="2"/>
      <c r="L16" s="2"/>
      <c r="M16" s="11"/>
    </row>
    <row r="17" spans="1:13" x14ac:dyDescent="0.35">
      <c r="A17" s="1" t="s">
        <v>23</v>
      </c>
      <c r="B17" s="1" t="s">
        <v>24</v>
      </c>
      <c r="C17" s="3" t="s">
        <v>2</v>
      </c>
      <c r="D17" s="3">
        <v>2019</v>
      </c>
      <c r="E17" s="2">
        <v>652.06599999999992</v>
      </c>
      <c r="F17" s="2"/>
      <c r="G17" s="2">
        <v>579.52</v>
      </c>
      <c r="H17" s="2"/>
      <c r="I17" s="2">
        <v>55.79</v>
      </c>
      <c r="J17" s="2"/>
      <c r="K17" s="2"/>
      <c r="L17" s="2"/>
      <c r="M17" s="11"/>
    </row>
    <row r="18" spans="1:13" x14ac:dyDescent="0.35">
      <c r="A18" s="1" t="s">
        <v>25</v>
      </c>
      <c r="B18" s="1" t="s">
        <v>26</v>
      </c>
      <c r="C18" s="3" t="s">
        <v>27</v>
      </c>
      <c r="D18" s="3">
        <v>2019</v>
      </c>
      <c r="E18" s="2"/>
      <c r="F18" s="2">
        <v>0.22</v>
      </c>
      <c r="G18" s="2"/>
      <c r="H18" s="2"/>
      <c r="I18" s="2"/>
      <c r="J18" s="2"/>
      <c r="K18" s="2"/>
      <c r="L18" s="2"/>
      <c r="M18" s="11"/>
    </row>
    <row r="19" spans="1:13" x14ac:dyDescent="0.35">
      <c r="A19" s="1" t="s">
        <v>28</v>
      </c>
      <c r="B19" s="1" t="s">
        <v>29</v>
      </c>
      <c r="C19" s="3" t="s">
        <v>27</v>
      </c>
      <c r="D19" s="3">
        <v>2019</v>
      </c>
      <c r="E19" s="2">
        <v>1419.3870000000009</v>
      </c>
      <c r="F19" s="2"/>
      <c r="G19" s="2"/>
      <c r="H19" s="2"/>
      <c r="I19" s="2">
        <v>1336.6069999999997</v>
      </c>
      <c r="J19" s="2"/>
      <c r="K19" s="2"/>
      <c r="L19" s="2"/>
      <c r="M19" s="11"/>
    </row>
    <row r="20" spans="1:13" x14ac:dyDescent="0.35">
      <c r="A20" s="1" t="s">
        <v>30</v>
      </c>
      <c r="B20" s="1" t="s">
        <v>31</v>
      </c>
      <c r="C20" s="3" t="s">
        <v>2</v>
      </c>
      <c r="D20" s="3">
        <v>2019</v>
      </c>
      <c r="E20" s="2">
        <v>13269.515999999992</v>
      </c>
      <c r="F20" s="2"/>
      <c r="G20" s="2">
        <v>4611.1513999999997</v>
      </c>
      <c r="H20" s="2"/>
      <c r="I20" s="2">
        <v>167.48500000000001</v>
      </c>
      <c r="J20" s="2"/>
      <c r="K20" s="2"/>
      <c r="L20" s="2">
        <v>8398.65</v>
      </c>
      <c r="M20" s="11"/>
    </row>
    <row r="21" spans="1:13" x14ac:dyDescent="0.35">
      <c r="A21" s="1" t="s">
        <v>32</v>
      </c>
      <c r="B21" s="1" t="s">
        <v>33</v>
      </c>
      <c r="C21" s="3" t="s">
        <v>27</v>
      </c>
      <c r="D21" s="3">
        <v>2019</v>
      </c>
      <c r="E21" s="2"/>
      <c r="F21" s="2"/>
      <c r="G21" s="2"/>
      <c r="H21" s="2"/>
      <c r="I21" s="2"/>
      <c r="J21" s="2"/>
      <c r="K21" s="2"/>
      <c r="L21" s="2"/>
      <c r="M21" s="11"/>
    </row>
    <row r="22" spans="1:13" x14ac:dyDescent="0.35">
      <c r="A22" s="1" t="s">
        <v>42</v>
      </c>
      <c r="B22" s="1" t="s">
        <v>46</v>
      </c>
      <c r="C22" s="3" t="s">
        <v>27</v>
      </c>
      <c r="D22" s="3">
        <v>2019</v>
      </c>
      <c r="E22" s="2">
        <v>2870.4100000000008</v>
      </c>
      <c r="F22" s="2"/>
      <c r="G22" s="2">
        <v>412.88400000000001</v>
      </c>
      <c r="H22" s="2">
        <v>0.22</v>
      </c>
      <c r="I22" s="2">
        <v>2431.1110000000003</v>
      </c>
      <c r="J22" s="2"/>
      <c r="K22" s="2"/>
      <c r="L22" s="2"/>
      <c r="M22" s="11"/>
    </row>
    <row r="23" spans="1:13" x14ac:dyDescent="0.35">
      <c r="A23" s="1" t="s">
        <v>45</v>
      </c>
      <c r="B23" s="1" t="s">
        <v>47</v>
      </c>
      <c r="C23" s="3" t="s">
        <v>2</v>
      </c>
      <c r="D23" s="3">
        <v>2019</v>
      </c>
      <c r="E23" s="2">
        <v>4875.445999999999</v>
      </c>
      <c r="F23" s="2"/>
      <c r="G23" s="2">
        <v>1234.7471250000001</v>
      </c>
      <c r="H23" s="2">
        <v>2.6899000000000002</v>
      </c>
      <c r="I23" s="2">
        <v>3779.8686149999999</v>
      </c>
      <c r="J23" s="2"/>
      <c r="K23" s="2"/>
      <c r="L23" s="2">
        <v>3.3810000000000002</v>
      </c>
      <c r="M23" s="11"/>
    </row>
    <row r="24" spans="1:13" x14ac:dyDescent="0.35">
      <c r="A24" s="1" t="s">
        <v>34</v>
      </c>
      <c r="B24" s="1" t="s">
        <v>35</v>
      </c>
      <c r="C24" s="3" t="s">
        <v>2</v>
      </c>
      <c r="D24" s="3">
        <v>2019</v>
      </c>
      <c r="E24" s="2">
        <v>10567.924999999997</v>
      </c>
      <c r="F24" s="2">
        <v>635.75099999999998</v>
      </c>
      <c r="G24" s="2">
        <v>5627.6229999999996</v>
      </c>
      <c r="H24" s="2">
        <v>2373.9261000000001</v>
      </c>
      <c r="I24" s="2">
        <v>2905.7600000000007</v>
      </c>
      <c r="J24" s="2"/>
      <c r="K24" s="2"/>
      <c r="L24" s="2"/>
      <c r="M24" s="11"/>
    </row>
    <row r="25" spans="1:13" x14ac:dyDescent="0.35">
      <c r="A25" s="1" t="s">
        <v>36</v>
      </c>
      <c r="B25" s="1" t="s">
        <v>37</v>
      </c>
      <c r="C25" s="3" t="s">
        <v>2</v>
      </c>
      <c r="D25" s="3">
        <v>2019</v>
      </c>
      <c r="E25" s="2">
        <v>29694.310000000012</v>
      </c>
      <c r="F25" s="2">
        <v>10.0688</v>
      </c>
      <c r="G25" s="2"/>
      <c r="H25" s="2"/>
      <c r="I25" s="2">
        <v>175.44700000000003</v>
      </c>
      <c r="J25" s="2"/>
      <c r="K25" s="2"/>
      <c r="L25" s="2">
        <v>35626.11</v>
      </c>
      <c r="M25" s="11"/>
    </row>
    <row r="26" spans="1:13" x14ac:dyDescent="0.35">
      <c r="A26" s="1" t="s">
        <v>38</v>
      </c>
      <c r="B26" s="1" t="s">
        <v>39</v>
      </c>
      <c r="C26" s="3" t="s">
        <v>2</v>
      </c>
      <c r="D26" s="3">
        <v>2019</v>
      </c>
      <c r="E26" s="1">
        <v>14.399999999999999</v>
      </c>
      <c r="F26" s="1"/>
      <c r="G26" s="1"/>
      <c r="H26" s="1"/>
      <c r="I26" s="1">
        <v>7.56</v>
      </c>
      <c r="J26" s="1"/>
      <c r="K26" s="1"/>
      <c r="L26" s="1"/>
      <c r="M26" s="11"/>
    </row>
    <row r="27" spans="1:13" x14ac:dyDescent="0.35">
      <c r="A27" s="1" t="s">
        <v>40</v>
      </c>
      <c r="B27" s="1" t="s">
        <v>41</v>
      </c>
      <c r="C27" s="3" t="s">
        <v>2</v>
      </c>
      <c r="D27" s="3">
        <v>2019</v>
      </c>
      <c r="E27" s="1"/>
      <c r="F27" s="1"/>
      <c r="G27" s="2">
        <v>5602.2451499999997</v>
      </c>
      <c r="H27" s="1"/>
      <c r="I27" s="1"/>
      <c r="J27" s="1"/>
      <c r="K27" s="1"/>
      <c r="L27" s="1"/>
      <c r="M27" s="11"/>
    </row>
    <row r="28" spans="1:13" x14ac:dyDescent="0.35">
      <c r="A28" s="15"/>
      <c r="B28" s="16" t="s">
        <v>55</v>
      </c>
      <c r="C28" s="17"/>
      <c r="D28" s="17">
        <v>2019</v>
      </c>
      <c r="E28" s="18">
        <f>SUM(E6:E27)</f>
        <v>193973.05025399997</v>
      </c>
      <c r="F28" s="18">
        <f t="shared" ref="F28" si="0">SUM(F6:F27)</f>
        <v>4120.2934299999997</v>
      </c>
      <c r="G28" s="18">
        <f t="shared" ref="G28" si="1">SUM(G6:G27)</f>
        <v>127135.51333000002</v>
      </c>
      <c r="H28" s="18">
        <f t="shared" ref="H28" si="2">SUM(H6:H27)</f>
        <v>3173.7575000000002</v>
      </c>
      <c r="I28" s="18">
        <f t="shared" ref="I28" si="3">SUM(I6:I27)</f>
        <v>23740.930014000001</v>
      </c>
      <c r="J28" s="18">
        <v>833.5258014953472</v>
      </c>
      <c r="K28" s="18">
        <f t="shared" ref="K28" si="4">SUM(K6:K27)</f>
        <v>0</v>
      </c>
      <c r="L28" s="18">
        <f t="shared" ref="L28" si="5">SUM(L6:L27)</f>
        <v>48654.506000000001</v>
      </c>
      <c r="M28" s="11"/>
    </row>
    <row r="29" spans="1:13" x14ac:dyDescent="0.35">
      <c r="E29" s="9"/>
      <c r="F29" s="52" t="s">
        <v>74</v>
      </c>
      <c r="G29" s="53"/>
      <c r="H29" s="53"/>
      <c r="I29" s="54"/>
      <c r="J29" s="18">
        <f>(J28*100)/E28</f>
        <v>0.4297121689862991</v>
      </c>
      <c r="K29" s="18">
        <f>(K28*100)/E28</f>
        <v>0</v>
      </c>
      <c r="L29" s="9"/>
    </row>
    <row r="30" spans="1:13" x14ac:dyDescent="0.35">
      <c r="B30" s="8"/>
      <c r="E30" s="10"/>
      <c r="F30" s="9"/>
      <c r="G30" s="9"/>
      <c r="H30" s="9"/>
      <c r="I30" s="9"/>
      <c r="J30" s="9"/>
      <c r="K30" s="9"/>
      <c r="L30" s="9"/>
    </row>
    <row r="32" spans="1:13" ht="14.5" customHeight="1" x14ac:dyDescent="0.35">
      <c r="A32" s="43" t="s">
        <v>56</v>
      </c>
      <c r="B32" s="45" t="s">
        <v>57</v>
      </c>
      <c r="C32" s="47" t="s">
        <v>48</v>
      </c>
      <c r="D32" s="34" t="s">
        <v>59</v>
      </c>
      <c r="E32" s="51" t="s">
        <v>43</v>
      </c>
      <c r="F32" s="47" t="s">
        <v>44</v>
      </c>
      <c r="G32" s="51" t="s">
        <v>54</v>
      </c>
      <c r="H32" s="51"/>
      <c r="I32" s="51"/>
      <c r="J32" s="37" t="s">
        <v>52</v>
      </c>
      <c r="K32" s="34" t="s">
        <v>66</v>
      </c>
      <c r="L32" s="37" t="s">
        <v>53</v>
      </c>
    </row>
    <row r="33" spans="1:13" x14ac:dyDescent="0.35">
      <c r="A33" s="44"/>
      <c r="B33" s="46"/>
      <c r="C33" s="48"/>
      <c r="D33" s="49"/>
      <c r="E33" s="48"/>
      <c r="F33" s="48"/>
      <c r="G33" s="40" t="s">
        <v>51</v>
      </c>
      <c r="H33" s="41"/>
      <c r="I33" s="42"/>
      <c r="J33" s="38"/>
      <c r="K33" s="35"/>
      <c r="L33" s="38"/>
    </row>
    <row r="34" spans="1:13" ht="29" x14ac:dyDescent="0.35">
      <c r="A34" s="44"/>
      <c r="B34" s="46"/>
      <c r="C34" s="48"/>
      <c r="D34" s="50"/>
      <c r="E34" s="48"/>
      <c r="F34" s="48"/>
      <c r="G34" s="12" t="s">
        <v>58</v>
      </c>
      <c r="H34" s="13" t="s">
        <v>49</v>
      </c>
      <c r="I34" s="13" t="s">
        <v>50</v>
      </c>
      <c r="J34" s="39"/>
      <c r="K34" s="36"/>
      <c r="L34" s="39"/>
    </row>
    <row r="35" spans="1:13" x14ac:dyDescent="0.35">
      <c r="A35" s="1" t="s">
        <v>0</v>
      </c>
      <c r="B35" s="1" t="s">
        <v>1</v>
      </c>
      <c r="C35" s="3" t="s">
        <v>2</v>
      </c>
      <c r="D35" s="3">
        <v>2020</v>
      </c>
      <c r="E35" s="2">
        <v>25136.097999999994</v>
      </c>
      <c r="F35" s="2">
        <v>32.993979000000003</v>
      </c>
      <c r="G35" s="2">
        <v>24953.229719999999</v>
      </c>
      <c r="H35" s="2">
        <v>21.08</v>
      </c>
      <c r="I35" s="2">
        <v>1725.67328</v>
      </c>
      <c r="J35" s="2"/>
      <c r="K35" s="2"/>
      <c r="L35" s="2">
        <v>304.14</v>
      </c>
      <c r="M35" s="11"/>
    </row>
    <row r="36" spans="1:13" x14ac:dyDescent="0.35">
      <c r="A36" s="1" t="s">
        <v>3</v>
      </c>
      <c r="B36" s="1" t="s">
        <v>4</v>
      </c>
      <c r="C36" s="3" t="s">
        <v>2</v>
      </c>
      <c r="D36" s="3">
        <v>2020</v>
      </c>
      <c r="E36" s="2">
        <v>7105.9190000000026</v>
      </c>
      <c r="F36" s="2">
        <v>0.65</v>
      </c>
      <c r="G36" s="2">
        <v>5882.3127999999988</v>
      </c>
      <c r="H36" s="2">
        <v>590.80370000000005</v>
      </c>
      <c r="I36" s="2">
        <v>1020.461</v>
      </c>
      <c r="J36" s="2"/>
      <c r="K36" s="2"/>
      <c r="L36" s="2">
        <v>14.9</v>
      </c>
      <c r="M36" s="11"/>
    </row>
    <row r="37" spans="1:13" x14ac:dyDescent="0.35">
      <c r="A37" s="1" t="s">
        <v>5</v>
      </c>
      <c r="B37" s="1" t="s">
        <v>6</v>
      </c>
      <c r="C37" s="3" t="s">
        <v>2</v>
      </c>
      <c r="D37" s="3">
        <v>2020</v>
      </c>
      <c r="E37" s="2">
        <v>46159.439499999993</v>
      </c>
      <c r="F37" s="2">
        <v>2523.56594</v>
      </c>
      <c r="G37" s="2">
        <v>33290.249432999997</v>
      </c>
      <c r="H37" s="2">
        <v>11.819000000000001</v>
      </c>
      <c r="I37" s="2">
        <v>7581.875</v>
      </c>
      <c r="J37" s="2"/>
      <c r="K37" s="2"/>
      <c r="L37" s="2">
        <v>1767.5849000000001</v>
      </c>
      <c r="M37" s="11"/>
    </row>
    <row r="38" spans="1:13" x14ac:dyDescent="0.35">
      <c r="A38" s="1" t="s">
        <v>7</v>
      </c>
      <c r="B38" s="1" t="s">
        <v>8</v>
      </c>
      <c r="C38" s="3" t="s">
        <v>2</v>
      </c>
      <c r="D38" s="3">
        <v>2020</v>
      </c>
      <c r="E38" s="2"/>
      <c r="F38" s="2"/>
      <c r="G38" s="2"/>
      <c r="H38" s="2"/>
      <c r="I38" s="2"/>
      <c r="J38" s="2"/>
      <c r="K38" s="2"/>
      <c r="L38" s="2"/>
      <c r="M38" s="11"/>
    </row>
    <row r="39" spans="1:13" x14ac:dyDescent="0.35">
      <c r="A39" s="1" t="s">
        <v>9</v>
      </c>
      <c r="B39" s="1" t="s">
        <v>10</v>
      </c>
      <c r="C39" s="3" t="s">
        <v>2</v>
      </c>
      <c r="D39" s="3">
        <v>2020</v>
      </c>
      <c r="E39" s="2">
        <v>37.789000000000001</v>
      </c>
      <c r="F39" s="2">
        <v>90.262</v>
      </c>
      <c r="G39" s="2"/>
      <c r="H39" s="2"/>
      <c r="I39" s="2">
        <v>0.192</v>
      </c>
      <c r="J39" s="2"/>
      <c r="K39" s="2"/>
      <c r="L39" s="2">
        <v>36.192</v>
      </c>
      <c r="M39" s="11"/>
    </row>
    <row r="40" spans="1:13" x14ac:dyDescent="0.35">
      <c r="A40" s="1" t="s">
        <v>11</v>
      </c>
      <c r="B40" s="1" t="s">
        <v>12</v>
      </c>
      <c r="C40" s="3" t="s">
        <v>2</v>
      </c>
      <c r="D40" s="3">
        <v>2020</v>
      </c>
      <c r="E40" s="2">
        <v>3357.9459999999999</v>
      </c>
      <c r="F40" s="2">
        <v>98.724999999999994</v>
      </c>
      <c r="G40" s="2">
        <v>997.00599999999997</v>
      </c>
      <c r="H40" s="2"/>
      <c r="I40" s="2">
        <v>476.93800000000005</v>
      </c>
      <c r="J40" s="2"/>
      <c r="K40" s="2"/>
      <c r="L40" s="2">
        <v>1667.537</v>
      </c>
      <c r="M40" s="11"/>
    </row>
    <row r="41" spans="1:13" x14ac:dyDescent="0.35">
      <c r="A41" s="1" t="s">
        <v>13</v>
      </c>
      <c r="B41" s="1" t="s">
        <v>14</v>
      </c>
      <c r="C41" s="3" t="s">
        <v>2</v>
      </c>
      <c r="D41" s="3">
        <v>2020</v>
      </c>
      <c r="E41" s="2"/>
      <c r="F41" s="2">
        <v>0.10926</v>
      </c>
      <c r="G41" s="2"/>
      <c r="H41" s="2"/>
      <c r="I41" s="2"/>
      <c r="J41" s="2"/>
      <c r="K41" s="2"/>
      <c r="L41" s="2"/>
      <c r="M41" s="11"/>
    </row>
    <row r="42" spans="1:13" x14ac:dyDescent="0.35">
      <c r="A42" s="1" t="s">
        <v>15</v>
      </c>
      <c r="B42" s="1" t="s">
        <v>16</v>
      </c>
      <c r="C42" s="3" t="s">
        <v>2</v>
      </c>
      <c r="D42" s="3">
        <v>2020</v>
      </c>
      <c r="E42" s="2">
        <v>10960.314999999995</v>
      </c>
      <c r="F42" s="2"/>
      <c r="G42" s="2">
        <v>10601.041999999999</v>
      </c>
      <c r="H42" s="2">
        <v>129.22200000000001</v>
      </c>
      <c r="I42" s="2">
        <v>853.86</v>
      </c>
      <c r="J42" s="2"/>
      <c r="K42" s="2"/>
      <c r="L42" s="2"/>
      <c r="M42" s="11"/>
    </row>
    <row r="43" spans="1:13" x14ac:dyDescent="0.35">
      <c r="A43" s="1" t="s">
        <v>17</v>
      </c>
      <c r="B43" s="1" t="s">
        <v>18</v>
      </c>
      <c r="C43" s="3" t="s">
        <v>2</v>
      </c>
      <c r="D43" s="3">
        <v>2020</v>
      </c>
      <c r="E43" s="2">
        <v>11601.413999999993</v>
      </c>
      <c r="F43" s="2">
        <v>12.1</v>
      </c>
      <c r="G43" s="2">
        <v>10955.66805</v>
      </c>
      <c r="H43" s="2">
        <v>0.24401399999999998</v>
      </c>
      <c r="I43" s="2">
        <v>462.90100000000001</v>
      </c>
      <c r="J43" s="2"/>
      <c r="K43" s="2"/>
      <c r="L43" s="2">
        <v>255.97</v>
      </c>
      <c r="M43" s="11"/>
    </row>
    <row r="44" spans="1:13" x14ac:dyDescent="0.35">
      <c r="A44" s="1" t="s">
        <v>19</v>
      </c>
      <c r="B44" s="1" t="s">
        <v>20</v>
      </c>
      <c r="C44" s="3" t="s">
        <v>2</v>
      </c>
      <c r="D44" s="3">
        <v>2020</v>
      </c>
      <c r="E44" s="2">
        <v>1458.7399999999998</v>
      </c>
      <c r="F44" s="2"/>
      <c r="G44" s="2">
        <v>521.04</v>
      </c>
      <c r="H44" s="2"/>
      <c r="I44" s="2">
        <v>130.26</v>
      </c>
      <c r="J44" s="2"/>
      <c r="K44" s="2"/>
      <c r="L44" s="2"/>
      <c r="M44" s="11"/>
    </row>
    <row r="45" spans="1:13" x14ac:dyDescent="0.35">
      <c r="A45" s="1" t="s">
        <v>21</v>
      </c>
      <c r="B45" s="1" t="s">
        <v>22</v>
      </c>
      <c r="C45" s="3" t="s">
        <v>2</v>
      </c>
      <c r="D45" s="3">
        <v>2020</v>
      </c>
      <c r="E45" s="2">
        <v>21416.897500000014</v>
      </c>
      <c r="F45" s="2"/>
      <c r="G45" s="2">
        <v>19871.038231999999</v>
      </c>
      <c r="H45" s="2">
        <v>264.834</v>
      </c>
      <c r="I45" s="2">
        <v>1333.53</v>
      </c>
      <c r="J45" s="2"/>
      <c r="K45" s="2"/>
      <c r="L45" s="2"/>
      <c r="M45" s="11"/>
    </row>
    <row r="46" spans="1:13" x14ac:dyDescent="0.35">
      <c r="A46" s="1" t="s">
        <v>23</v>
      </c>
      <c r="B46" s="1" t="s">
        <v>24</v>
      </c>
      <c r="C46" s="3" t="s">
        <v>2</v>
      </c>
      <c r="D46" s="3">
        <v>2020</v>
      </c>
      <c r="E46" s="2">
        <v>1075.5600000000002</v>
      </c>
      <c r="F46" s="2"/>
      <c r="G46" s="2">
        <v>962.63400000000001</v>
      </c>
      <c r="H46" s="2">
        <v>12.58</v>
      </c>
      <c r="I46" s="2">
        <v>66.222000000000008</v>
      </c>
      <c r="J46" s="2"/>
      <c r="K46" s="2"/>
      <c r="L46" s="2"/>
      <c r="M46" s="11"/>
    </row>
    <row r="47" spans="1:13" x14ac:dyDescent="0.35">
      <c r="A47" s="1" t="s">
        <v>25</v>
      </c>
      <c r="B47" s="1" t="s">
        <v>26</v>
      </c>
      <c r="C47" s="3" t="s">
        <v>27</v>
      </c>
      <c r="D47" s="3">
        <v>2020</v>
      </c>
      <c r="E47" s="2"/>
      <c r="F47" s="2">
        <v>8.6999999999999994E-2</v>
      </c>
      <c r="G47" s="2"/>
      <c r="H47" s="2"/>
      <c r="I47" s="2"/>
      <c r="J47" s="2"/>
      <c r="K47" s="2"/>
      <c r="L47" s="2">
        <v>0.43</v>
      </c>
      <c r="M47" s="11"/>
    </row>
    <row r="48" spans="1:13" x14ac:dyDescent="0.35">
      <c r="A48" s="1" t="s">
        <v>28</v>
      </c>
      <c r="B48" s="1" t="s">
        <v>29</v>
      </c>
      <c r="C48" s="3" t="s">
        <v>27</v>
      </c>
      <c r="D48" s="3">
        <v>2020</v>
      </c>
      <c r="E48" s="2">
        <v>1079.2989999999993</v>
      </c>
      <c r="F48" s="2"/>
      <c r="G48" s="2"/>
      <c r="H48" s="2"/>
      <c r="I48" s="2">
        <v>1079.299</v>
      </c>
      <c r="J48" s="2"/>
      <c r="K48" s="2"/>
      <c r="L48" s="2"/>
      <c r="M48" s="11"/>
    </row>
    <row r="49" spans="1:13" x14ac:dyDescent="0.35">
      <c r="A49" s="1" t="s">
        <v>30</v>
      </c>
      <c r="B49" s="1" t="s">
        <v>31</v>
      </c>
      <c r="C49" s="3" t="s">
        <v>2</v>
      </c>
      <c r="D49" s="3">
        <v>2020</v>
      </c>
      <c r="E49" s="2">
        <v>16720.526000000009</v>
      </c>
      <c r="F49" s="2"/>
      <c r="G49" s="2">
        <v>7023.2547000000004</v>
      </c>
      <c r="H49" s="2"/>
      <c r="I49" s="2">
        <v>344.11900000000003</v>
      </c>
      <c r="J49" s="2"/>
      <c r="K49" s="2"/>
      <c r="L49" s="2">
        <v>8705.33</v>
      </c>
      <c r="M49" s="11"/>
    </row>
    <row r="50" spans="1:13" x14ac:dyDescent="0.35">
      <c r="A50" s="1" t="s">
        <v>32</v>
      </c>
      <c r="B50" s="1" t="s">
        <v>33</v>
      </c>
      <c r="C50" s="3" t="s">
        <v>27</v>
      </c>
      <c r="D50" s="3">
        <v>2020</v>
      </c>
      <c r="E50" s="2"/>
      <c r="F50" s="2"/>
      <c r="G50" s="2"/>
      <c r="H50" s="2"/>
      <c r="I50" s="2"/>
      <c r="J50" s="2"/>
      <c r="K50" s="2"/>
      <c r="L50" s="2"/>
      <c r="M50" s="11"/>
    </row>
    <row r="51" spans="1:13" x14ac:dyDescent="0.35">
      <c r="A51" s="1" t="s">
        <v>42</v>
      </c>
      <c r="B51" s="1" t="s">
        <v>46</v>
      </c>
      <c r="C51" s="3" t="s">
        <v>27</v>
      </c>
      <c r="D51" s="3">
        <v>2020</v>
      </c>
      <c r="E51" s="2">
        <v>5321.1880000000001</v>
      </c>
      <c r="F51" s="2"/>
      <c r="G51" s="2">
        <v>251.96899999999999</v>
      </c>
      <c r="H51" s="2">
        <v>17.241000000000003</v>
      </c>
      <c r="I51" s="2">
        <v>4979.0819999999994</v>
      </c>
      <c r="J51" s="2"/>
      <c r="K51" s="2"/>
      <c r="L51" s="2"/>
      <c r="M51" s="11"/>
    </row>
    <row r="52" spans="1:13" x14ac:dyDescent="0.35">
      <c r="A52" s="1" t="s">
        <v>45</v>
      </c>
      <c r="B52" s="1" t="s">
        <v>47</v>
      </c>
      <c r="C52" s="3" t="s">
        <v>2</v>
      </c>
      <c r="D52" s="3">
        <v>2020</v>
      </c>
      <c r="E52" s="2">
        <v>1196.6399999999999</v>
      </c>
      <c r="F52" s="2">
        <v>0.1</v>
      </c>
      <c r="G52" s="2">
        <v>35.97</v>
      </c>
      <c r="H52" s="2"/>
      <c r="I52" s="2">
        <v>1454.87986</v>
      </c>
      <c r="J52" s="2"/>
      <c r="K52" s="2"/>
      <c r="L52" s="2"/>
      <c r="M52" s="11"/>
    </row>
    <row r="53" spans="1:13" x14ac:dyDescent="0.35">
      <c r="A53" s="1" t="s">
        <v>34</v>
      </c>
      <c r="B53" s="1" t="s">
        <v>35</v>
      </c>
      <c r="C53" s="3" t="s">
        <v>2</v>
      </c>
      <c r="D53" s="3">
        <v>2020</v>
      </c>
      <c r="E53" s="2">
        <v>15533.150000000001</v>
      </c>
      <c r="F53" s="2">
        <v>617.36</v>
      </c>
      <c r="G53" s="2">
        <v>8706.8235999999997</v>
      </c>
      <c r="H53" s="2">
        <v>2068.7129999999997</v>
      </c>
      <c r="I53" s="2">
        <v>4496.5284000000011</v>
      </c>
      <c r="J53" s="2"/>
      <c r="K53" s="2"/>
      <c r="L53" s="2"/>
      <c r="M53" s="11"/>
    </row>
    <row r="54" spans="1:13" x14ac:dyDescent="0.35">
      <c r="A54" s="1" t="s">
        <v>36</v>
      </c>
      <c r="B54" s="1" t="s">
        <v>37</v>
      </c>
      <c r="C54" s="3" t="s">
        <v>2</v>
      </c>
      <c r="D54" s="3">
        <v>2020</v>
      </c>
      <c r="E54" s="2">
        <v>29686.297000000024</v>
      </c>
      <c r="F54" s="2">
        <v>56.93</v>
      </c>
      <c r="G54" s="2"/>
      <c r="H54" s="2"/>
      <c r="I54" s="2">
        <v>212.35699999999997</v>
      </c>
      <c r="J54" s="2"/>
      <c r="K54" s="2"/>
      <c r="L54" s="2">
        <v>30500.185000000001</v>
      </c>
      <c r="M54" s="11"/>
    </row>
    <row r="55" spans="1:13" x14ac:dyDescent="0.35">
      <c r="A55" s="1" t="s">
        <v>38</v>
      </c>
      <c r="B55" s="1" t="s">
        <v>39</v>
      </c>
      <c r="C55" s="3" t="s">
        <v>2</v>
      </c>
      <c r="D55" s="3">
        <v>2020</v>
      </c>
      <c r="E55" s="1"/>
      <c r="F55" s="1"/>
      <c r="G55" s="1"/>
      <c r="H55" s="1"/>
      <c r="I55" s="1"/>
      <c r="J55" s="1"/>
      <c r="K55" s="1"/>
      <c r="L55" s="1"/>
      <c r="M55" s="11"/>
    </row>
    <row r="56" spans="1:13" x14ac:dyDescent="0.35">
      <c r="A56" s="1" t="s">
        <v>40</v>
      </c>
      <c r="B56" s="1" t="s">
        <v>41</v>
      </c>
      <c r="C56" s="3" t="s">
        <v>2</v>
      </c>
      <c r="D56" s="3">
        <v>2020</v>
      </c>
      <c r="E56" s="1"/>
      <c r="F56" s="1"/>
      <c r="G56" s="1"/>
      <c r="H56" s="1"/>
      <c r="I56" s="1"/>
      <c r="J56" s="1"/>
      <c r="K56" s="1"/>
      <c r="L56" s="1"/>
      <c r="M56" s="11"/>
    </row>
    <row r="57" spans="1:13" x14ac:dyDescent="0.35">
      <c r="A57" s="15"/>
      <c r="B57" s="16" t="s">
        <v>55</v>
      </c>
      <c r="C57" s="17"/>
      <c r="D57" s="17">
        <v>2020</v>
      </c>
      <c r="E57" s="18">
        <f>SUM(E35:E56)</f>
        <v>197847.21800000002</v>
      </c>
      <c r="F57" s="18">
        <f t="shared" ref="F57:I57" si="6">SUM(F35:F56)</f>
        <v>3432.8831789999999</v>
      </c>
      <c r="G57" s="18">
        <f t="shared" si="6"/>
        <v>124052.23753500001</v>
      </c>
      <c r="H57" s="18">
        <f t="shared" si="6"/>
        <v>3116.5367139999998</v>
      </c>
      <c r="I57" s="18">
        <f t="shared" si="6"/>
        <v>26218.177540000001</v>
      </c>
      <c r="J57" s="18">
        <v>895.42345688872138</v>
      </c>
      <c r="K57" s="18">
        <v>8968.7500725887112</v>
      </c>
      <c r="L57" s="18">
        <f>SUM(L35:L56)</f>
        <v>43252.268900000003</v>
      </c>
      <c r="M57" s="11"/>
    </row>
    <row r="58" spans="1:13" x14ac:dyDescent="0.35">
      <c r="B58" s="8"/>
      <c r="E58" s="9"/>
      <c r="F58" s="52" t="s">
        <v>74</v>
      </c>
      <c r="G58" s="53"/>
      <c r="H58" s="53"/>
      <c r="I58" s="54"/>
      <c r="J58" s="18">
        <f>(J57*100)/E57</f>
        <v>0.45258329429161914</v>
      </c>
      <c r="K58" s="18">
        <f>(K57*100)/E57</f>
        <v>4.5331696666003714</v>
      </c>
      <c r="L58" s="9"/>
    </row>
    <row r="59" spans="1:13" x14ac:dyDescent="0.35">
      <c r="B59" s="8"/>
      <c r="E59" s="14"/>
      <c r="F59" s="9"/>
      <c r="G59" s="9"/>
      <c r="H59" s="9"/>
      <c r="I59" s="9"/>
      <c r="J59" s="9"/>
      <c r="K59" s="9"/>
      <c r="L59" s="9"/>
    </row>
    <row r="61" spans="1:13" ht="14.5" customHeight="1" x14ac:dyDescent="0.35">
      <c r="A61" s="43" t="s">
        <v>56</v>
      </c>
      <c r="B61" s="45" t="s">
        <v>57</v>
      </c>
      <c r="C61" s="47" t="s">
        <v>48</v>
      </c>
      <c r="D61" s="34" t="s">
        <v>59</v>
      </c>
      <c r="E61" s="51" t="s">
        <v>43</v>
      </c>
      <c r="F61" s="47" t="s">
        <v>44</v>
      </c>
      <c r="G61" s="51" t="s">
        <v>54</v>
      </c>
      <c r="H61" s="51"/>
      <c r="I61" s="51"/>
      <c r="J61" s="37" t="s">
        <v>52</v>
      </c>
      <c r="K61" s="34" t="s">
        <v>66</v>
      </c>
      <c r="L61" s="37" t="s">
        <v>53</v>
      </c>
    </row>
    <row r="62" spans="1:13" x14ac:dyDescent="0.35">
      <c r="A62" s="44"/>
      <c r="B62" s="46"/>
      <c r="C62" s="48"/>
      <c r="D62" s="49"/>
      <c r="E62" s="48"/>
      <c r="F62" s="48"/>
      <c r="G62" s="40" t="s">
        <v>51</v>
      </c>
      <c r="H62" s="41"/>
      <c r="I62" s="42"/>
      <c r="J62" s="38"/>
      <c r="K62" s="35"/>
      <c r="L62" s="38"/>
    </row>
    <row r="63" spans="1:13" ht="29" x14ac:dyDescent="0.35">
      <c r="A63" s="44"/>
      <c r="B63" s="46"/>
      <c r="C63" s="48"/>
      <c r="D63" s="50"/>
      <c r="E63" s="48"/>
      <c r="F63" s="48"/>
      <c r="G63" s="12" t="s">
        <v>58</v>
      </c>
      <c r="H63" s="13" t="s">
        <v>49</v>
      </c>
      <c r="I63" s="13" t="s">
        <v>50</v>
      </c>
      <c r="J63" s="39"/>
      <c r="K63" s="36"/>
      <c r="L63" s="39"/>
    </row>
    <row r="64" spans="1:13" x14ac:dyDescent="0.35">
      <c r="A64" s="1" t="s">
        <v>0</v>
      </c>
      <c r="B64" s="1" t="s">
        <v>1</v>
      </c>
      <c r="C64" s="3" t="s">
        <v>2</v>
      </c>
      <c r="D64" s="3">
        <v>2021</v>
      </c>
      <c r="E64" s="2">
        <v>34623.817000000017</v>
      </c>
      <c r="F64" s="2">
        <v>29.198999999999998</v>
      </c>
      <c r="G64" s="2">
        <v>32118.669059</v>
      </c>
      <c r="H64" s="2">
        <v>3.3879999999999999</v>
      </c>
      <c r="I64" s="2">
        <v>2459.9386399999999</v>
      </c>
      <c r="J64" s="1"/>
      <c r="K64" s="1"/>
      <c r="L64" s="1">
        <v>26.18</v>
      </c>
      <c r="M64" s="11"/>
    </row>
    <row r="65" spans="1:13" x14ac:dyDescent="0.35">
      <c r="A65" s="1" t="s">
        <v>3</v>
      </c>
      <c r="B65" s="1" t="s">
        <v>4</v>
      </c>
      <c r="C65" s="3" t="s">
        <v>2</v>
      </c>
      <c r="D65" s="3">
        <v>2021</v>
      </c>
      <c r="E65" s="2">
        <v>8916.4590000000026</v>
      </c>
      <c r="F65" s="2">
        <v>24.417999999999999</v>
      </c>
      <c r="G65" s="2">
        <v>6373.3733000000011</v>
      </c>
      <c r="H65" s="2">
        <v>839.60170000000005</v>
      </c>
      <c r="I65" s="2">
        <v>1449.7625</v>
      </c>
      <c r="J65" s="1"/>
      <c r="K65" s="1"/>
      <c r="L65" s="2">
        <v>14.499000000000001</v>
      </c>
      <c r="M65" s="11"/>
    </row>
    <row r="66" spans="1:13" x14ac:dyDescent="0.35">
      <c r="A66" s="1" t="s">
        <v>5</v>
      </c>
      <c r="B66" s="1" t="s">
        <v>6</v>
      </c>
      <c r="C66" s="3" t="s">
        <v>2</v>
      </c>
      <c r="D66" s="3">
        <v>2021</v>
      </c>
      <c r="E66" s="2">
        <v>52850.523820999988</v>
      </c>
      <c r="F66" s="2">
        <v>3449.5509999999995</v>
      </c>
      <c r="G66" s="2">
        <v>36616.507840999999</v>
      </c>
      <c r="H66" s="2">
        <v>21.577000000000002</v>
      </c>
      <c r="I66" s="2">
        <v>10151.718873999998</v>
      </c>
      <c r="J66" s="1"/>
      <c r="K66" s="2"/>
      <c r="L66" s="2">
        <v>1452.6030700000001</v>
      </c>
      <c r="M66" s="11"/>
    </row>
    <row r="67" spans="1:13" x14ac:dyDescent="0.35">
      <c r="A67" s="1" t="s">
        <v>7</v>
      </c>
      <c r="B67" s="1" t="s">
        <v>8</v>
      </c>
      <c r="C67" s="3" t="s">
        <v>2</v>
      </c>
      <c r="D67" s="3">
        <v>2021</v>
      </c>
      <c r="E67" s="2"/>
      <c r="F67" s="2">
        <v>20.388099999999998</v>
      </c>
      <c r="G67" s="2">
        <v>20.388100000000001</v>
      </c>
      <c r="H67" s="2"/>
      <c r="I67" s="2">
        <v>1.214E-3</v>
      </c>
      <c r="J67" s="1"/>
      <c r="K67" s="1"/>
      <c r="L67" s="1"/>
      <c r="M67" s="11"/>
    </row>
    <row r="68" spans="1:13" x14ac:dyDescent="0.35">
      <c r="A68" s="1" t="s">
        <v>9</v>
      </c>
      <c r="B68" s="1" t="s">
        <v>10</v>
      </c>
      <c r="C68" s="3" t="s">
        <v>2</v>
      </c>
      <c r="D68" s="3">
        <v>2021</v>
      </c>
      <c r="E68" s="2">
        <v>73.36</v>
      </c>
      <c r="F68" s="2">
        <v>58.206000000000003</v>
      </c>
      <c r="G68" s="2">
        <v>90.217000000000013</v>
      </c>
      <c r="H68" s="2"/>
      <c r="I68" s="2">
        <v>71.575999999999993</v>
      </c>
      <c r="J68" s="1"/>
      <c r="K68" s="1"/>
      <c r="L68" s="2">
        <v>52.956000000000003</v>
      </c>
      <c r="M68" s="11"/>
    </row>
    <row r="69" spans="1:13" x14ac:dyDescent="0.35">
      <c r="A69" s="1" t="s">
        <v>11</v>
      </c>
      <c r="B69" s="1" t="s">
        <v>12</v>
      </c>
      <c r="C69" s="3" t="s">
        <v>2</v>
      </c>
      <c r="D69" s="3">
        <v>2021</v>
      </c>
      <c r="E69" s="2">
        <v>3295.5249999999996</v>
      </c>
      <c r="F69" s="2">
        <v>106.776</v>
      </c>
      <c r="G69" s="2">
        <v>687.9670000000001</v>
      </c>
      <c r="H69" s="2"/>
      <c r="I69" s="2">
        <v>709.97000000000014</v>
      </c>
      <c r="J69" s="1"/>
      <c r="K69" s="1"/>
      <c r="L69" s="2">
        <v>1072.598</v>
      </c>
      <c r="M69" s="11"/>
    </row>
    <row r="70" spans="1:13" x14ac:dyDescent="0.35">
      <c r="A70" s="1" t="s">
        <v>13</v>
      </c>
      <c r="B70" s="1" t="s">
        <v>14</v>
      </c>
      <c r="C70" s="3" t="s">
        <v>2</v>
      </c>
      <c r="D70" s="3">
        <v>2021</v>
      </c>
      <c r="E70" s="2"/>
      <c r="F70" s="2"/>
      <c r="G70" s="2">
        <v>0</v>
      </c>
      <c r="H70" s="2"/>
      <c r="I70" s="2">
        <v>6.3092600000000001</v>
      </c>
      <c r="J70" s="1"/>
      <c r="K70" s="1"/>
      <c r="L70" s="1"/>
      <c r="M70" s="11"/>
    </row>
    <row r="71" spans="1:13" x14ac:dyDescent="0.35">
      <c r="A71" s="1" t="s">
        <v>15</v>
      </c>
      <c r="B71" s="1" t="s">
        <v>16</v>
      </c>
      <c r="C71" s="3" t="s">
        <v>2</v>
      </c>
      <c r="D71" s="3">
        <v>2021</v>
      </c>
      <c r="E71" s="2">
        <v>7138.5820000000012</v>
      </c>
      <c r="F71" s="2"/>
      <c r="G71" s="2">
        <v>6822.0519999999997</v>
      </c>
      <c r="H71" s="2">
        <v>87.445999999999998</v>
      </c>
      <c r="I71" s="2">
        <v>365.91</v>
      </c>
      <c r="J71" s="1"/>
      <c r="K71" s="1"/>
      <c r="L71" s="1"/>
      <c r="M71" s="11"/>
    </row>
    <row r="72" spans="1:13" x14ac:dyDescent="0.35">
      <c r="A72" s="1" t="s">
        <v>17</v>
      </c>
      <c r="B72" s="1" t="s">
        <v>18</v>
      </c>
      <c r="C72" s="3" t="s">
        <v>2</v>
      </c>
      <c r="D72" s="3">
        <v>2021</v>
      </c>
      <c r="E72" s="2">
        <v>11164.683000000001</v>
      </c>
      <c r="F72" s="2">
        <v>42.88</v>
      </c>
      <c r="G72" s="2">
        <v>10955.66805</v>
      </c>
      <c r="H72" s="2"/>
      <c r="I72" s="2">
        <v>444.76632000000006</v>
      </c>
      <c r="J72" s="1"/>
      <c r="K72" s="1"/>
      <c r="L72" s="1">
        <v>116.51</v>
      </c>
      <c r="M72" s="11"/>
    </row>
    <row r="73" spans="1:13" x14ac:dyDescent="0.35">
      <c r="A73" s="1" t="s">
        <v>19</v>
      </c>
      <c r="B73" s="1" t="s">
        <v>20</v>
      </c>
      <c r="C73" s="3" t="s">
        <v>2</v>
      </c>
      <c r="D73" s="3">
        <v>2021</v>
      </c>
      <c r="E73" s="2">
        <v>3982.9999999999995</v>
      </c>
      <c r="F73" s="1"/>
      <c r="G73" s="2">
        <v>4572.2380000000003</v>
      </c>
      <c r="H73" s="2"/>
      <c r="I73" s="2">
        <v>104.07199999999999</v>
      </c>
      <c r="J73" s="1"/>
      <c r="K73" s="1"/>
      <c r="L73" s="1"/>
      <c r="M73" s="11"/>
    </row>
    <row r="74" spans="1:13" x14ac:dyDescent="0.35">
      <c r="A74" s="1" t="s">
        <v>21</v>
      </c>
      <c r="B74" s="1" t="s">
        <v>22</v>
      </c>
      <c r="C74" s="3" t="s">
        <v>2</v>
      </c>
      <c r="D74" s="3">
        <v>2021</v>
      </c>
      <c r="E74" s="2">
        <v>18661.970016000028</v>
      </c>
      <c r="F74" s="1"/>
      <c r="G74" s="2">
        <v>17303.2</v>
      </c>
      <c r="H74" s="2">
        <v>248.3</v>
      </c>
      <c r="I74" s="2">
        <v>1176.5</v>
      </c>
      <c r="J74" s="1"/>
      <c r="K74" s="1"/>
      <c r="L74" s="1"/>
      <c r="M74" s="11"/>
    </row>
    <row r="75" spans="1:13" x14ac:dyDescent="0.35">
      <c r="A75" s="1" t="s">
        <v>23</v>
      </c>
      <c r="B75" s="1" t="s">
        <v>24</v>
      </c>
      <c r="C75" s="3" t="s">
        <v>2</v>
      </c>
      <c r="D75" s="3">
        <v>2021</v>
      </c>
      <c r="E75" s="2">
        <v>1392.3200000000006</v>
      </c>
      <c r="F75" s="1"/>
      <c r="G75" s="2">
        <v>1295.0999999999999</v>
      </c>
      <c r="H75" s="2">
        <v>15.9</v>
      </c>
      <c r="I75" s="2">
        <v>89</v>
      </c>
      <c r="J75" s="1"/>
      <c r="K75" s="1"/>
      <c r="L75" s="1"/>
      <c r="M75" s="11"/>
    </row>
    <row r="76" spans="1:13" x14ac:dyDescent="0.35">
      <c r="A76" s="1" t="s">
        <v>25</v>
      </c>
      <c r="B76" s="1" t="s">
        <v>26</v>
      </c>
      <c r="C76" s="3" t="s">
        <v>27</v>
      </c>
      <c r="D76" s="3">
        <v>2021</v>
      </c>
      <c r="E76" s="2"/>
      <c r="F76" s="1"/>
      <c r="G76" s="1"/>
      <c r="H76" s="1"/>
      <c r="I76" s="2"/>
      <c r="J76" s="1"/>
      <c r="K76" s="1"/>
      <c r="L76" s="1">
        <v>0.2</v>
      </c>
      <c r="M76" s="11"/>
    </row>
    <row r="77" spans="1:13" x14ac:dyDescent="0.35">
      <c r="A77" s="1" t="s">
        <v>28</v>
      </c>
      <c r="B77" s="1" t="s">
        <v>29</v>
      </c>
      <c r="C77" s="3" t="s">
        <v>27</v>
      </c>
      <c r="D77" s="3">
        <v>2021</v>
      </c>
      <c r="E77" s="2">
        <v>2077.6770000000001</v>
      </c>
      <c r="F77" s="1"/>
      <c r="G77" s="1"/>
      <c r="H77" s="1"/>
      <c r="I77" s="2">
        <v>2077.6770000000001</v>
      </c>
      <c r="J77" s="1"/>
      <c r="K77" s="1"/>
      <c r="L77" s="1"/>
      <c r="M77" s="11"/>
    </row>
    <row r="78" spans="1:13" x14ac:dyDescent="0.35">
      <c r="A78" s="1" t="s">
        <v>30</v>
      </c>
      <c r="B78" s="1" t="s">
        <v>31</v>
      </c>
      <c r="C78" s="3" t="s">
        <v>2</v>
      </c>
      <c r="D78" s="3">
        <v>2021</v>
      </c>
      <c r="E78" s="2">
        <v>18020.96</v>
      </c>
      <c r="F78" s="1"/>
      <c r="G78" s="2">
        <v>9185.3752600000007</v>
      </c>
      <c r="H78" s="1"/>
      <c r="I78" s="2">
        <v>22.655999999999999</v>
      </c>
      <c r="J78" s="1"/>
      <c r="K78" s="1"/>
      <c r="L78" s="2">
        <v>8694.9150000000009</v>
      </c>
      <c r="M78" s="11"/>
    </row>
    <row r="79" spans="1:13" x14ac:dyDescent="0.35">
      <c r="A79" s="1" t="s">
        <v>32</v>
      </c>
      <c r="B79" s="1" t="s">
        <v>33</v>
      </c>
      <c r="C79" s="3" t="s">
        <v>27</v>
      </c>
      <c r="D79" s="3">
        <v>2021</v>
      </c>
      <c r="E79" s="2">
        <v>22.72</v>
      </c>
      <c r="F79" s="1"/>
      <c r="G79" s="1"/>
      <c r="H79" s="1"/>
      <c r="I79" s="2"/>
      <c r="J79" s="1"/>
      <c r="K79" s="1"/>
      <c r="L79" s="1"/>
      <c r="M79" s="11"/>
    </row>
    <row r="80" spans="1:13" x14ac:dyDescent="0.35">
      <c r="A80" s="1" t="s">
        <v>42</v>
      </c>
      <c r="B80" s="1" t="s">
        <v>46</v>
      </c>
      <c r="C80" s="3" t="s">
        <v>27</v>
      </c>
      <c r="D80" s="3">
        <v>2021</v>
      </c>
      <c r="E80" s="2">
        <v>4122.7520000000004</v>
      </c>
      <c r="F80" s="1"/>
      <c r="G80" s="1"/>
      <c r="H80" s="2">
        <v>9.5120000000000005</v>
      </c>
      <c r="I80" s="2">
        <v>3974.4010000000003</v>
      </c>
      <c r="J80" s="1"/>
      <c r="K80" s="1"/>
      <c r="L80" s="1"/>
      <c r="M80" s="11"/>
    </row>
    <row r="81" spans="1:13" x14ac:dyDescent="0.35">
      <c r="A81" s="1" t="s">
        <v>45</v>
      </c>
      <c r="B81" s="1" t="s">
        <v>47</v>
      </c>
      <c r="C81" s="3" t="s">
        <v>2</v>
      </c>
      <c r="D81" s="3">
        <v>2021</v>
      </c>
      <c r="E81" s="2">
        <v>2230.6470000000004</v>
      </c>
      <c r="F81" s="1"/>
      <c r="G81" s="1"/>
      <c r="H81" s="1"/>
      <c r="I81" s="2">
        <v>2022.3420000000001</v>
      </c>
      <c r="J81" s="1"/>
      <c r="K81" s="1"/>
      <c r="L81" s="1">
        <v>2.69</v>
      </c>
      <c r="M81" s="11"/>
    </row>
    <row r="82" spans="1:13" x14ac:dyDescent="0.35">
      <c r="A82" s="1" t="s">
        <v>34</v>
      </c>
      <c r="B82" s="1" t="s">
        <v>35</v>
      </c>
      <c r="C82" s="3" t="s">
        <v>2</v>
      </c>
      <c r="D82" s="3">
        <v>2021</v>
      </c>
      <c r="E82" s="2">
        <v>20802.745999999996</v>
      </c>
      <c r="F82" s="2">
        <v>779.53399999999999</v>
      </c>
      <c r="G82" s="1">
        <v>10278.600154999998</v>
      </c>
      <c r="H82" s="2">
        <v>3152.2329999999997</v>
      </c>
      <c r="I82" s="2">
        <v>8242.8865999999998</v>
      </c>
      <c r="J82" s="1"/>
      <c r="K82" s="1"/>
      <c r="L82" s="1"/>
      <c r="M82" s="11"/>
    </row>
    <row r="83" spans="1:13" x14ac:dyDescent="0.35">
      <c r="A83" s="1" t="s">
        <v>36</v>
      </c>
      <c r="B83" s="1" t="s">
        <v>37</v>
      </c>
      <c r="C83" s="3" t="s">
        <v>2</v>
      </c>
      <c r="D83" s="3">
        <v>2021</v>
      </c>
      <c r="E83" s="2">
        <v>40192.574000000015</v>
      </c>
      <c r="F83" s="2">
        <v>123.14857000000001</v>
      </c>
      <c r="G83" s="1"/>
      <c r="H83" s="1"/>
      <c r="I83" s="2">
        <v>1159.9007700000002</v>
      </c>
      <c r="J83" s="1"/>
      <c r="K83" s="1"/>
      <c r="L83" s="2">
        <v>44238.435406999997</v>
      </c>
      <c r="M83" s="11"/>
    </row>
    <row r="84" spans="1:13" x14ac:dyDescent="0.35">
      <c r="A84" s="1" t="s">
        <v>38</v>
      </c>
      <c r="B84" s="1" t="s">
        <v>39</v>
      </c>
      <c r="C84" s="3" t="s">
        <v>2</v>
      </c>
      <c r="D84" s="3">
        <v>2021</v>
      </c>
      <c r="E84" s="1"/>
      <c r="F84" s="1"/>
      <c r="G84" s="1"/>
      <c r="H84" s="1"/>
      <c r="I84" s="1"/>
      <c r="J84" s="1"/>
      <c r="K84" s="1"/>
      <c r="L84" s="1"/>
      <c r="M84" s="11"/>
    </row>
    <row r="85" spans="1:13" x14ac:dyDescent="0.35">
      <c r="A85" s="1" t="s">
        <v>40</v>
      </c>
      <c r="B85" s="1" t="s">
        <v>41</v>
      </c>
      <c r="C85" s="3" t="s">
        <v>2</v>
      </c>
      <c r="D85" s="3">
        <v>2021</v>
      </c>
      <c r="E85" s="1"/>
      <c r="F85" s="1"/>
      <c r="G85" s="1"/>
      <c r="H85" s="1"/>
      <c r="I85" s="1"/>
      <c r="J85" s="1"/>
      <c r="K85" s="1"/>
      <c r="L85" s="1"/>
      <c r="M85" s="11"/>
    </row>
    <row r="86" spans="1:13" x14ac:dyDescent="0.35">
      <c r="A86" s="15"/>
      <c r="B86" s="16" t="s">
        <v>55</v>
      </c>
      <c r="C86" s="17"/>
      <c r="D86" s="17">
        <v>2021</v>
      </c>
      <c r="E86" s="18">
        <f>SUM(E64:E85)</f>
        <v>229570.31583700003</v>
      </c>
      <c r="F86" s="18">
        <f t="shared" ref="F86:G86" si="7">SUM(F64:F85)</f>
        <v>4634.1006699999998</v>
      </c>
      <c r="G86" s="18">
        <f t="shared" si="7"/>
        <v>136319.35576499999</v>
      </c>
      <c r="H86" s="18">
        <f t="shared" ref="H86" si="8">SUM(H64:H85)</f>
        <v>4377.9576999999999</v>
      </c>
      <c r="I86" s="18">
        <f t="shared" ref="I86" si="9">SUM(I64:I85)</f>
        <v>34529.388178000001</v>
      </c>
      <c r="J86" s="18">
        <v>613.36899999999991</v>
      </c>
      <c r="K86" s="18">
        <v>14019.22352</v>
      </c>
      <c r="L86" s="18">
        <f t="shared" ref="L86" si="10">SUM(L64:L85)</f>
        <v>55671.586476999997</v>
      </c>
      <c r="M86" s="11"/>
    </row>
    <row r="87" spans="1:13" x14ac:dyDescent="0.35">
      <c r="B87" s="8"/>
      <c r="E87" s="9"/>
      <c r="F87" s="52" t="s">
        <v>74</v>
      </c>
      <c r="G87" s="53"/>
      <c r="H87" s="53"/>
      <c r="I87" s="54"/>
      <c r="J87" s="18">
        <f>(J86*100)/E86</f>
        <v>0.26718131992095417</v>
      </c>
      <c r="K87" s="18">
        <f>(K86*100)/E86</f>
        <v>6.1067231052441278</v>
      </c>
      <c r="L87" s="9"/>
    </row>
    <row r="88" spans="1:13" x14ac:dyDescent="0.35">
      <c r="B88" s="8"/>
      <c r="E88" s="14"/>
      <c r="F88" s="9"/>
      <c r="G88" s="9"/>
      <c r="H88" s="9"/>
      <c r="I88" s="9"/>
      <c r="J88" s="9"/>
      <c r="K88" s="9"/>
      <c r="L88" s="9"/>
    </row>
    <row r="90" spans="1:13" ht="14.5" customHeight="1" x14ac:dyDescent="0.35">
      <c r="A90" s="43" t="s">
        <v>56</v>
      </c>
      <c r="B90" s="45" t="s">
        <v>57</v>
      </c>
      <c r="C90" s="47" t="s">
        <v>48</v>
      </c>
      <c r="D90" s="34" t="s">
        <v>59</v>
      </c>
      <c r="E90" s="51" t="s">
        <v>43</v>
      </c>
      <c r="F90" s="47" t="s">
        <v>44</v>
      </c>
      <c r="G90" s="51" t="s">
        <v>54</v>
      </c>
      <c r="H90" s="51"/>
      <c r="I90" s="51"/>
      <c r="J90" s="37" t="s">
        <v>52</v>
      </c>
      <c r="K90" s="34" t="s">
        <v>66</v>
      </c>
      <c r="L90" s="37" t="s">
        <v>53</v>
      </c>
    </row>
    <row r="91" spans="1:13" ht="14.5" customHeight="1" x14ac:dyDescent="0.35">
      <c r="A91" s="44"/>
      <c r="B91" s="46"/>
      <c r="C91" s="48"/>
      <c r="D91" s="49"/>
      <c r="E91" s="48"/>
      <c r="F91" s="48"/>
      <c r="G91" s="40" t="s">
        <v>51</v>
      </c>
      <c r="H91" s="41"/>
      <c r="I91" s="42"/>
      <c r="J91" s="38"/>
      <c r="K91" s="35"/>
      <c r="L91" s="38"/>
    </row>
    <row r="92" spans="1:13" ht="29" x14ac:dyDescent="0.35">
      <c r="A92" s="44"/>
      <c r="B92" s="46"/>
      <c r="C92" s="48"/>
      <c r="D92" s="50"/>
      <c r="E92" s="48"/>
      <c r="F92" s="48"/>
      <c r="G92" s="12" t="s">
        <v>58</v>
      </c>
      <c r="H92" s="13" t="s">
        <v>49</v>
      </c>
      <c r="I92" s="13" t="s">
        <v>50</v>
      </c>
      <c r="J92" s="39"/>
      <c r="K92" s="36"/>
      <c r="L92" s="39"/>
    </row>
    <row r="93" spans="1:13" x14ac:dyDescent="0.35">
      <c r="A93" s="1" t="s">
        <v>0</v>
      </c>
      <c r="B93" s="1" t="s">
        <v>1</v>
      </c>
      <c r="C93" s="1" t="s">
        <v>2</v>
      </c>
      <c r="D93" s="3">
        <v>2022</v>
      </c>
      <c r="E93" s="2">
        <v>28429.392000000011</v>
      </c>
      <c r="F93" s="2">
        <v>37.799999999999997</v>
      </c>
      <c r="G93" s="2">
        <v>26374.051658</v>
      </c>
      <c r="H93" s="2"/>
      <c r="I93" s="2">
        <v>2008.7076</v>
      </c>
      <c r="J93" s="2"/>
      <c r="K93" s="2"/>
      <c r="L93" s="2">
        <v>1.006</v>
      </c>
      <c r="M93" s="11"/>
    </row>
    <row r="94" spans="1:13" x14ac:dyDescent="0.35">
      <c r="A94" s="1" t="s">
        <v>3</v>
      </c>
      <c r="B94" s="1" t="s">
        <v>4</v>
      </c>
      <c r="C94" s="1" t="s">
        <v>2</v>
      </c>
      <c r="D94" s="3">
        <v>2022</v>
      </c>
      <c r="E94" s="2">
        <v>8041.9600000000009</v>
      </c>
      <c r="F94" s="2"/>
      <c r="G94" s="2">
        <v>5728.0258970000004</v>
      </c>
      <c r="H94" s="2">
        <v>409.64405999999997</v>
      </c>
      <c r="I94" s="2">
        <v>1912.0328200000001</v>
      </c>
      <c r="J94" s="2"/>
      <c r="K94" s="2"/>
      <c r="L94" s="2"/>
      <c r="M94" s="11"/>
    </row>
    <row r="95" spans="1:13" x14ac:dyDescent="0.35">
      <c r="A95" s="1" t="s">
        <v>5</v>
      </c>
      <c r="B95" s="1" t="s">
        <v>6</v>
      </c>
      <c r="C95" s="1" t="s">
        <v>2</v>
      </c>
      <c r="D95" s="3">
        <v>2022</v>
      </c>
      <c r="E95" s="2">
        <v>50864.229113000009</v>
      </c>
      <c r="F95" s="2">
        <v>4642.2</v>
      </c>
      <c r="G95" s="2">
        <v>42603.532192999999</v>
      </c>
      <c r="H95" s="2">
        <v>0.97799999999999998</v>
      </c>
      <c r="I95" s="2">
        <v>10587.323540000001</v>
      </c>
      <c r="J95" s="2"/>
      <c r="K95" s="2"/>
      <c r="L95" s="2">
        <v>480.036</v>
      </c>
      <c r="M95" s="11"/>
    </row>
    <row r="96" spans="1:13" x14ac:dyDescent="0.35">
      <c r="A96" s="1" t="s">
        <v>7</v>
      </c>
      <c r="B96" s="1" t="s">
        <v>8</v>
      </c>
      <c r="C96" s="1" t="s">
        <v>2</v>
      </c>
      <c r="D96" s="3">
        <v>2022</v>
      </c>
      <c r="E96" s="2">
        <v>33.36</v>
      </c>
      <c r="F96" s="2"/>
      <c r="G96" s="2">
        <v>33.36</v>
      </c>
      <c r="H96" s="2"/>
      <c r="I96" s="2"/>
      <c r="J96" s="2"/>
      <c r="K96" s="2"/>
      <c r="L96" s="2"/>
      <c r="M96" s="11"/>
    </row>
    <row r="97" spans="1:13" x14ac:dyDescent="0.35">
      <c r="A97" s="1" t="s">
        <v>9</v>
      </c>
      <c r="B97" s="1" t="s">
        <v>10</v>
      </c>
      <c r="C97" s="1" t="s">
        <v>2</v>
      </c>
      <c r="D97" s="3">
        <v>2022</v>
      </c>
      <c r="E97" s="2">
        <v>27.646000000000001</v>
      </c>
      <c r="F97" s="2">
        <v>121.961</v>
      </c>
      <c r="G97" s="2"/>
      <c r="H97" s="2"/>
      <c r="I97" s="2">
        <v>121.96099999999998</v>
      </c>
      <c r="J97" s="2"/>
      <c r="K97" s="2"/>
      <c r="L97" s="2">
        <v>34.539000000000001</v>
      </c>
      <c r="M97" s="11"/>
    </row>
    <row r="98" spans="1:13" x14ac:dyDescent="0.35">
      <c r="A98" s="1" t="s">
        <v>11</v>
      </c>
      <c r="B98" s="1" t="s">
        <v>12</v>
      </c>
      <c r="C98" s="1" t="s">
        <v>2</v>
      </c>
      <c r="D98" s="3">
        <v>2022</v>
      </c>
      <c r="E98" s="2">
        <v>1320.5260000000003</v>
      </c>
      <c r="F98" s="2">
        <v>129.5</v>
      </c>
      <c r="G98" s="2">
        <v>24.47</v>
      </c>
      <c r="H98" s="2"/>
      <c r="I98" s="2">
        <v>572.31000000000006</v>
      </c>
      <c r="J98" s="2"/>
      <c r="K98" s="2"/>
      <c r="L98" s="2">
        <v>1365.627</v>
      </c>
      <c r="M98" s="11"/>
    </row>
    <row r="99" spans="1:13" x14ac:dyDescent="0.35">
      <c r="A99" s="1" t="s">
        <v>13</v>
      </c>
      <c r="B99" s="1" t="s">
        <v>14</v>
      </c>
      <c r="C99" s="1" t="s">
        <v>2</v>
      </c>
      <c r="D99" s="3">
        <v>2022</v>
      </c>
      <c r="E99" s="2"/>
      <c r="F99" s="2"/>
      <c r="G99" s="2"/>
      <c r="H99" s="2"/>
      <c r="I99" s="2"/>
      <c r="J99" s="2"/>
      <c r="K99" s="2"/>
      <c r="L99" s="2"/>
      <c r="M99" s="11"/>
    </row>
    <row r="100" spans="1:13" x14ac:dyDescent="0.35">
      <c r="A100" s="1" t="s">
        <v>15</v>
      </c>
      <c r="B100" s="1" t="s">
        <v>16</v>
      </c>
      <c r="C100" s="1" t="s">
        <v>2</v>
      </c>
      <c r="D100" s="3">
        <v>2022</v>
      </c>
      <c r="E100" s="2">
        <v>15308.544999999995</v>
      </c>
      <c r="F100" s="2">
        <v>436.1</v>
      </c>
      <c r="G100" s="2">
        <v>15099.476999999999</v>
      </c>
      <c r="H100" s="2">
        <v>164.02100000000002</v>
      </c>
      <c r="I100" s="2">
        <v>962.37</v>
      </c>
      <c r="J100" s="2"/>
      <c r="K100" s="2"/>
      <c r="L100" s="2"/>
      <c r="M100" s="11"/>
    </row>
    <row r="101" spans="1:13" x14ac:dyDescent="0.35">
      <c r="A101" s="1" t="s">
        <v>17</v>
      </c>
      <c r="B101" s="1" t="s">
        <v>18</v>
      </c>
      <c r="C101" s="1" t="s">
        <v>2</v>
      </c>
      <c r="D101" s="3">
        <v>2022</v>
      </c>
      <c r="E101" s="2">
        <v>10472.138999999999</v>
      </c>
      <c r="F101" s="2"/>
      <c r="G101" s="2">
        <v>9654.889799999999</v>
      </c>
      <c r="H101" s="2"/>
      <c r="I101" s="2">
        <v>483.19052000000005</v>
      </c>
      <c r="J101" s="2"/>
      <c r="K101" s="2"/>
      <c r="L101" s="2"/>
      <c r="M101" s="11"/>
    </row>
    <row r="102" spans="1:13" x14ac:dyDescent="0.35">
      <c r="A102" s="1" t="s">
        <v>19</v>
      </c>
      <c r="B102" s="1" t="s">
        <v>20</v>
      </c>
      <c r="C102" s="1" t="s">
        <v>2</v>
      </c>
      <c r="D102" s="3">
        <v>2022</v>
      </c>
      <c r="E102" s="2">
        <v>4690.1800000000039</v>
      </c>
      <c r="F102" s="2"/>
      <c r="G102" s="2">
        <v>4108.75</v>
      </c>
      <c r="H102" s="2">
        <v>436.08</v>
      </c>
      <c r="I102" s="2">
        <v>228</v>
      </c>
      <c r="J102" s="2"/>
      <c r="K102" s="2"/>
      <c r="L102" s="2"/>
      <c r="M102" s="11"/>
    </row>
    <row r="103" spans="1:13" x14ac:dyDescent="0.35">
      <c r="A103" s="1" t="s">
        <v>21</v>
      </c>
      <c r="B103" s="1" t="s">
        <v>22</v>
      </c>
      <c r="C103" s="1" t="s">
        <v>2</v>
      </c>
      <c r="D103" s="3">
        <v>2022</v>
      </c>
      <c r="E103" s="2">
        <v>20177.095413000021</v>
      </c>
      <c r="F103" s="2"/>
      <c r="G103" s="2">
        <v>18812.277528999999</v>
      </c>
      <c r="H103" s="2">
        <v>231.417</v>
      </c>
      <c r="I103" s="2">
        <v>1105</v>
      </c>
      <c r="J103" s="2"/>
      <c r="K103" s="2"/>
      <c r="L103" s="2"/>
      <c r="M103" s="11"/>
    </row>
    <row r="104" spans="1:13" x14ac:dyDescent="0.35">
      <c r="A104" s="1" t="s">
        <v>23</v>
      </c>
      <c r="B104" s="1" t="s">
        <v>24</v>
      </c>
      <c r="C104" s="1" t="s">
        <v>2</v>
      </c>
      <c r="D104" s="3">
        <v>2022</v>
      </c>
      <c r="E104" s="2">
        <v>665.87</v>
      </c>
      <c r="F104" s="2"/>
      <c r="G104" s="2">
        <v>647.9</v>
      </c>
      <c r="H104" s="2">
        <v>5.85</v>
      </c>
      <c r="I104" s="2">
        <v>42.25</v>
      </c>
      <c r="J104" s="2"/>
      <c r="K104" s="2"/>
      <c r="L104" s="2"/>
      <c r="M104" s="11"/>
    </row>
    <row r="105" spans="1:13" x14ac:dyDescent="0.35">
      <c r="A105" s="1" t="s">
        <v>25</v>
      </c>
      <c r="B105" s="1" t="s">
        <v>26</v>
      </c>
      <c r="C105" s="1" t="s">
        <v>27</v>
      </c>
      <c r="D105" s="3">
        <v>2022</v>
      </c>
      <c r="E105" s="2"/>
      <c r="F105" s="2">
        <v>0.12</v>
      </c>
      <c r="G105" s="2"/>
      <c r="H105" s="2"/>
      <c r="I105" s="2"/>
      <c r="J105" s="2"/>
      <c r="K105" s="2"/>
      <c r="L105" s="2">
        <v>1.708</v>
      </c>
      <c r="M105" s="11"/>
    </row>
    <row r="106" spans="1:13" x14ac:dyDescent="0.35">
      <c r="A106" s="1" t="s">
        <v>28</v>
      </c>
      <c r="B106" s="1" t="s">
        <v>29</v>
      </c>
      <c r="C106" s="1" t="s">
        <v>27</v>
      </c>
      <c r="D106" s="3">
        <v>2022</v>
      </c>
      <c r="E106" s="2">
        <v>1630.7799999999997</v>
      </c>
      <c r="F106" s="2"/>
      <c r="G106" s="2"/>
      <c r="H106" s="2">
        <v>0.12</v>
      </c>
      <c r="I106" s="2">
        <v>1630.6599999999996</v>
      </c>
      <c r="J106" s="2"/>
      <c r="K106" s="2"/>
      <c r="L106" s="2"/>
      <c r="M106" s="11"/>
    </row>
    <row r="107" spans="1:13" x14ac:dyDescent="0.35">
      <c r="A107" s="1" t="s">
        <v>30</v>
      </c>
      <c r="B107" s="1" t="s">
        <v>31</v>
      </c>
      <c r="C107" s="1" t="s">
        <v>2</v>
      </c>
      <c r="D107" s="3">
        <v>2022</v>
      </c>
      <c r="E107" s="2">
        <v>13679.026999999993</v>
      </c>
      <c r="F107" s="2"/>
      <c r="G107" s="2">
        <v>6005.3360000000002</v>
      </c>
      <c r="H107" s="2"/>
      <c r="I107" s="2">
        <v>22.908999999999999</v>
      </c>
      <c r="J107" s="2"/>
      <c r="K107" s="2"/>
      <c r="L107" s="2">
        <v>7532.8700000000008</v>
      </c>
      <c r="M107" s="11"/>
    </row>
    <row r="108" spans="1:13" x14ac:dyDescent="0.35">
      <c r="A108" s="1" t="s">
        <v>32</v>
      </c>
      <c r="B108" s="1" t="s">
        <v>33</v>
      </c>
      <c r="C108" s="1" t="s">
        <v>27</v>
      </c>
      <c r="D108" s="3">
        <v>2022</v>
      </c>
      <c r="E108" s="2"/>
      <c r="F108" s="2"/>
      <c r="G108" s="2"/>
      <c r="H108" s="2"/>
      <c r="I108" s="2"/>
      <c r="J108" s="2"/>
      <c r="K108" s="2"/>
      <c r="L108" s="2"/>
      <c r="M108" s="11"/>
    </row>
    <row r="109" spans="1:13" x14ac:dyDescent="0.35">
      <c r="A109" s="1" t="s">
        <v>42</v>
      </c>
      <c r="B109" s="1" t="s">
        <v>46</v>
      </c>
      <c r="C109" s="1" t="s">
        <v>27</v>
      </c>
      <c r="D109" s="3">
        <v>2022</v>
      </c>
      <c r="E109" s="2">
        <v>2953.4260000000004</v>
      </c>
      <c r="F109" s="2"/>
      <c r="G109" s="2"/>
      <c r="H109" s="2">
        <v>0.17499999999999999</v>
      </c>
      <c r="I109" s="2">
        <v>3178.4019999999996</v>
      </c>
      <c r="J109" s="2"/>
      <c r="K109" s="2"/>
      <c r="L109" s="2"/>
      <c r="M109" s="11"/>
    </row>
    <row r="110" spans="1:13" x14ac:dyDescent="0.35">
      <c r="A110" s="1" t="s">
        <v>45</v>
      </c>
      <c r="B110" s="1" t="s">
        <v>47</v>
      </c>
      <c r="C110" s="1" t="s">
        <v>2</v>
      </c>
      <c r="D110" s="3">
        <v>2022</v>
      </c>
      <c r="E110" s="2">
        <v>3045.4839999999986</v>
      </c>
      <c r="F110" s="2"/>
      <c r="G110" s="2">
        <v>31.561</v>
      </c>
      <c r="H110" s="2">
        <v>1.6457999999999999</v>
      </c>
      <c r="I110" s="2">
        <v>3128.9132000000004</v>
      </c>
      <c r="J110" s="2"/>
      <c r="K110" s="2"/>
      <c r="L110" s="2"/>
      <c r="M110" s="11"/>
    </row>
    <row r="111" spans="1:13" x14ac:dyDescent="0.35">
      <c r="A111" s="1" t="s">
        <v>34</v>
      </c>
      <c r="B111" s="1" t="s">
        <v>35</v>
      </c>
      <c r="C111" s="1" t="s">
        <v>2</v>
      </c>
      <c r="D111" s="3">
        <v>2022</v>
      </c>
      <c r="E111" s="2">
        <v>19665.252</v>
      </c>
      <c r="F111" s="2">
        <v>424.87599999999998</v>
      </c>
      <c r="G111" s="2">
        <v>9136.525107999998</v>
      </c>
      <c r="H111" s="2">
        <v>4451.0648000000001</v>
      </c>
      <c r="I111" s="2">
        <v>7666.6203000000005</v>
      </c>
      <c r="J111" s="2"/>
      <c r="K111" s="2"/>
      <c r="L111" s="2"/>
      <c r="M111" s="11"/>
    </row>
    <row r="112" spans="1:13" x14ac:dyDescent="0.35">
      <c r="A112" s="1" t="s">
        <v>36</v>
      </c>
      <c r="B112" s="1" t="s">
        <v>37</v>
      </c>
      <c r="C112" s="1" t="s">
        <v>2</v>
      </c>
      <c r="D112" s="3">
        <v>2022</v>
      </c>
      <c r="E112" s="2">
        <v>30385.277499999997</v>
      </c>
      <c r="F112" s="2">
        <v>123.613</v>
      </c>
      <c r="G112" s="2"/>
      <c r="H112" s="2"/>
      <c r="I112" s="2">
        <v>5235.5659999999998</v>
      </c>
      <c r="J112" s="2"/>
      <c r="K112" s="2"/>
      <c r="L112" s="2">
        <v>20232.501</v>
      </c>
      <c r="M112" s="11"/>
    </row>
    <row r="113" spans="1:13" x14ac:dyDescent="0.35">
      <c r="A113" s="1" t="s">
        <v>38</v>
      </c>
      <c r="B113" s="1" t="s">
        <v>39</v>
      </c>
      <c r="C113" s="1" t="s">
        <v>2</v>
      </c>
      <c r="D113" s="3">
        <v>2022</v>
      </c>
      <c r="E113" s="2"/>
      <c r="F113" s="2"/>
      <c r="G113" s="2"/>
      <c r="H113" s="2">
        <v>2.02</v>
      </c>
      <c r="I113" s="2">
        <v>4.82</v>
      </c>
      <c r="J113" s="2"/>
      <c r="K113" s="2"/>
      <c r="L113" s="2"/>
      <c r="M113" s="11"/>
    </row>
    <row r="114" spans="1:13" x14ac:dyDescent="0.35">
      <c r="A114" s="1" t="s">
        <v>40</v>
      </c>
      <c r="B114" s="1" t="s">
        <v>41</v>
      </c>
      <c r="C114" s="1" t="s">
        <v>2</v>
      </c>
      <c r="D114" s="3">
        <v>2022</v>
      </c>
      <c r="E114" s="2"/>
      <c r="F114" s="2"/>
      <c r="G114" s="2"/>
      <c r="H114" s="2"/>
      <c r="I114" s="2"/>
      <c r="J114" s="2"/>
      <c r="K114" s="2"/>
      <c r="L114" s="2"/>
      <c r="M114" s="11"/>
    </row>
    <row r="115" spans="1:13" x14ac:dyDescent="0.35">
      <c r="A115" s="15"/>
      <c r="B115" s="16" t="s">
        <v>55</v>
      </c>
      <c r="C115" s="19"/>
      <c r="D115" s="20">
        <v>2022</v>
      </c>
      <c r="E115" s="18">
        <f>SUM(E93:E114)</f>
        <v>211390.18902600004</v>
      </c>
      <c r="F115" s="18">
        <f t="shared" ref="F115:L115" si="11">SUM(F93:F114)</f>
        <v>5916.170000000001</v>
      </c>
      <c r="G115" s="18">
        <f t="shared" si="11"/>
        <v>138260.156185</v>
      </c>
      <c r="H115" s="18">
        <f t="shared" si="11"/>
        <v>5703.01566</v>
      </c>
      <c r="I115" s="18">
        <f t="shared" si="11"/>
        <v>38891.035979999993</v>
      </c>
      <c r="J115" s="18">
        <v>1110.02</v>
      </c>
      <c r="K115" s="18">
        <v>20876.34</v>
      </c>
      <c r="L115" s="18">
        <f t="shared" si="11"/>
        <v>29648.287</v>
      </c>
      <c r="M115" s="11"/>
    </row>
    <row r="116" spans="1:13" x14ac:dyDescent="0.35">
      <c r="B116" s="8"/>
      <c r="C116"/>
      <c r="E116" s="9"/>
      <c r="F116" s="52" t="s">
        <v>74</v>
      </c>
      <c r="G116" s="53"/>
      <c r="H116" s="53"/>
      <c r="I116" s="54"/>
      <c r="J116" s="18">
        <f>(J115*100)/E115</f>
        <v>0.5251047861371998</v>
      </c>
      <c r="K116" s="18">
        <f>(K115*100)/E115</f>
        <v>9.8757374200712338</v>
      </c>
      <c r="L116" s="9"/>
    </row>
    <row r="117" spans="1:13" x14ac:dyDescent="0.35">
      <c r="B117" s="8"/>
      <c r="C117"/>
      <c r="E117" s="14"/>
      <c r="F117" s="9"/>
      <c r="G117" s="9"/>
      <c r="H117" s="9"/>
      <c r="I117" s="9"/>
      <c r="J117" s="9"/>
      <c r="K117" s="9"/>
      <c r="L117" s="9"/>
    </row>
    <row r="119" spans="1:13" ht="14.5" customHeight="1" x14ac:dyDescent="0.35">
      <c r="A119" s="43" t="s">
        <v>56</v>
      </c>
      <c r="B119" s="45" t="s">
        <v>57</v>
      </c>
      <c r="C119" s="47" t="s">
        <v>48</v>
      </c>
      <c r="D119" s="34" t="s">
        <v>59</v>
      </c>
      <c r="E119" s="51" t="s">
        <v>43</v>
      </c>
      <c r="F119" s="47" t="s">
        <v>44</v>
      </c>
      <c r="G119" s="51" t="s">
        <v>54</v>
      </c>
      <c r="H119" s="51"/>
      <c r="I119" s="51"/>
      <c r="J119" s="37" t="s">
        <v>52</v>
      </c>
      <c r="K119" s="34" t="s">
        <v>66</v>
      </c>
      <c r="L119" s="37" t="s">
        <v>53</v>
      </c>
    </row>
    <row r="120" spans="1:13" ht="14.5" customHeight="1" x14ac:dyDescent="0.35">
      <c r="A120" s="44"/>
      <c r="B120" s="46"/>
      <c r="C120" s="48"/>
      <c r="D120" s="49"/>
      <c r="E120" s="48"/>
      <c r="F120" s="48"/>
      <c r="G120" s="40" t="s">
        <v>51</v>
      </c>
      <c r="H120" s="41"/>
      <c r="I120" s="42"/>
      <c r="J120" s="38"/>
      <c r="K120" s="35"/>
      <c r="L120" s="38"/>
    </row>
    <row r="121" spans="1:13" ht="29" x14ac:dyDescent="0.35">
      <c r="A121" s="44"/>
      <c r="B121" s="46"/>
      <c r="C121" s="48"/>
      <c r="D121" s="50"/>
      <c r="E121" s="48"/>
      <c r="F121" s="48"/>
      <c r="G121" s="12" t="s">
        <v>58</v>
      </c>
      <c r="H121" s="13" t="s">
        <v>49</v>
      </c>
      <c r="I121" s="13" t="s">
        <v>50</v>
      </c>
      <c r="J121" s="39"/>
      <c r="K121" s="36"/>
      <c r="L121" s="39"/>
    </row>
    <row r="122" spans="1:13" x14ac:dyDescent="0.35">
      <c r="A122" s="1" t="s">
        <v>0</v>
      </c>
      <c r="B122" s="1" t="s">
        <v>1</v>
      </c>
      <c r="C122" s="1" t="s">
        <v>2</v>
      </c>
      <c r="D122" s="3">
        <v>2023</v>
      </c>
      <c r="E122" s="2">
        <v>30994.586999999978</v>
      </c>
      <c r="F122" s="2">
        <v>433.94299999999998</v>
      </c>
      <c r="G122" s="2">
        <v>27101.623649999998</v>
      </c>
      <c r="H122" s="2"/>
      <c r="I122" s="2">
        <v>2236.7258000000002</v>
      </c>
      <c r="J122" s="2"/>
      <c r="K122" s="2"/>
      <c r="L122" s="2">
        <v>2.2400000000000002</v>
      </c>
      <c r="M122" s="11"/>
    </row>
    <row r="123" spans="1:13" x14ac:dyDescent="0.35">
      <c r="A123" s="1" t="s">
        <v>3</v>
      </c>
      <c r="B123" s="1" t="s">
        <v>4</v>
      </c>
      <c r="C123" s="1" t="s">
        <v>2</v>
      </c>
      <c r="D123" s="3">
        <v>2023</v>
      </c>
      <c r="E123" s="2">
        <v>7370.3440000000001</v>
      </c>
      <c r="F123" s="2"/>
      <c r="G123" s="2">
        <v>5036.5348660000009</v>
      </c>
      <c r="H123" s="2">
        <v>193.099478</v>
      </c>
      <c r="I123" s="2">
        <v>1741.3931980000002</v>
      </c>
      <c r="J123" s="2"/>
      <c r="K123" s="2"/>
      <c r="L123" s="2">
        <v>118.93</v>
      </c>
      <c r="M123" s="11"/>
    </row>
    <row r="124" spans="1:13" x14ac:dyDescent="0.35">
      <c r="A124" s="1" t="s">
        <v>5</v>
      </c>
      <c r="B124" s="1" t="s">
        <v>6</v>
      </c>
      <c r="C124" s="1" t="s">
        <v>2</v>
      </c>
      <c r="D124" s="3">
        <v>2023</v>
      </c>
      <c r="E124" s="2">
        <v>45889.570199999995</v>
      </c>
      <c r="F124" s="2">
        <v>4178.5874960000001</v>
      </c>
      <c r="G124" s="2">
        <v>35488.104006999994</v>
      </c>
      <c r="H124" s="2">
        <v>539.35299999999995</v>
      </c>
      <c r="I124" s="2">
        <v>10351.338475</v>
      </c>
      <c r="J124" s="2"/>
      <c r="K124" s="2"/>
      <c r="L124" s="2">
        <v>1396.31</v>
      </c>
      <c r="M124" s="11"/>
    </row>
    <row r="125" spans="1:13" x14ac:dyDescent="0.35">
      <c r="A125" s="1" t="s">
        <v>7</v>
      </c>
      <c r="B125" s="1" t="s">
        <v>8</v>
      </c>
      <c r="C125" s="1" t="s">
        <v>2</v>
      </c>
      <c r="D125" s="3">
        <v>2023</v>
      </c>
      <c r="E125" s="2"/>
      <c r="F125" s="2">
        <v>7.3049999999999997</v>
      </c>
      <c r="G125" s="2"/>
      <c r="H125" s="2"/>
      <c r="I125" s="2"/>
      <c r="J125" s="2"/>
      <c r="K125" s="2"/>
      <c r="L125" s="2"/>
      <c r="M125" s="11"/>
    </row>
    <row r="126" spans="1:13" x14ac:dyDescent="0.35">
      <c r="A126" s="1" t="s">
        <v>9</v>
      </c>
      <c r="B126" s="1" t="s">
        <v>10</v>
      </c>
      <c r="C126" s="1" t="s">
        <v>2</v>
      </c>
      <c r="D126" s="3">
        <v>2023</v>
      </c>
      <c r="E126" s="2">
        <v>76.912000000000006</v>
      </c>
      <c r="F126" s="2">
        <v>111.122018</v>
      </c>
      <c r="G126" s="2">
        <v>73</v>
      </c>
      <c r="H126" s="2"/>
      <c r="I126" s="2"/>
      <c r="J126" s="2"/>
      <c r="K126" s="2"/>
      <c r="L126" s="2"/>
      <c r="M126" s="11"/>
    </row>
    <row r="127" spans="1:13" x14ac:dyDescent="0.35">
      <c r="A127" s="1" t="s">
        <v>11</v>
      </c>
      <c r="B127" s="1" t="s">
        <v>12</v>
      </c>
      <c r="C127" s="1" t="s">
        <v>2</v>
      </c>
      <c r="D127" s="3">
        <v>2023</v>
      </c>
      <c r="E127" s="2">
        <v>753.24799999999993</v>
      </c>
      <c r="F127" s="2">
        <v>122.10258000000002</v>
      </c>
      <c r="G127" s="2">
        <v>128.11600000000001</v>
      </c>
      <c r="H127" s="2"/>
      <c r="I127" s="2">
        <v>260.16800000000001</v>
      </c>
      <c r="J127" s="2"/>
      <c r="K127" s="2"/>
      <c r="L127" s="2">
        <v>691.21399999999994</v>
      </c>
      <c r="M127" s="11"/>
    </row>
    <row r="128" spans="1:13" x14ac:dyDescent="0.35">
      <c r="A128" s="1" t="s">
        <v>13</v>
      </c>
      <c r="B128" s="1" t="s">
        <v>14</v>
      </c>
      <c r="C128" s="1" t="s">
        <v>2</v>
      </c>
      <c r="D128" s="3">
        <v>2023</v>
      </c>
      <c r="E128" s="2"/>
      <c r="F128" s="2"/>
      <c r="G128" s="2"/>
      <c r="H128" s="2"/>
      <c r="I128" s="2"/>
      <c r="J128" s="2"/>
      <c r="K128" s="2"/>
      <c r="L128" s="2"/>
      <c r="M128" s="11"/>
    </row>
    <row r="129" spans="1:13" x14ac:dyDescent="0.35">
      <c r="A129" s="1" t="s">
        <v>63</v>
      </c>
      <c r="B129" s="1" t="s">
        <v>64</v>
      </c>
      <c r="C129" s="1" t="s">
        <v>2</v>
      </c>
      <c r="D129" s="3">
        <v>2023</v>
      </c>
      <c r="E129" s="2"/>
      <c r="F129" s="2">
        <v>101.78</v>
      </c>
      <c r="G129" s="2"/>
      <c r="H129" s="2"/>
      <c r="I129" s="2"/>
      <c r="J129" s="2"/>
      <c r="K129" s="2"/>
      <c r="L129" s="2"/>
      <c r="M129" s="11"/>
    </row>
    <row r="130" spans="1:13" x14ac:dyDescent="0.35">
      <c r="A130" s="1" t="s">
        <v>15</v>
      </c>
      <c r="B130" s="1" t="s">
        <v>16</v>
      </c>
      <c r="C130" s="1" t="s">
        <v>2</v>
      </c>
      <c r="D130" s="3">
        <v>2023</v>
      </c>
      <c r="E130" s="2">
        <v>16918.042000000012</v>
      </c>
      <c r="F130" s="2">
        <v>499.77</v>
      </c>
      <c r="G130" s="2">
        <v>14030.015000000001</v>
      </c>
      <c r="H130" s="11">
        <v>160.47</v>
      </c>
      <c r="I130" s="2">
        <v>1620.07</v>
      </c>
      <c r="J130" s="2"/>
      <c r="K130" s="2"/>
      <c r="L130" s="2"/>
      <c r="M130" s="11"/>
    </row>
    <row r="131" spans="1:13" x14ac:dyDescent="0.35">
      <c r="A131" s="1" t="s">
        <v>17</v>
      </c>
      <c r="B131" s="1" t="s">
        <v>18</v>
      </c>
      <c r="C131" s="1" t="s">
        <v>2</v>
      </c>
      <c r="D131" s="3">
        <v>2023</v>
      </c>
      <c r="E131" s="2">
        <v>8362.8660000000018</v>
      </c>
      <c r="F131" s="2">
        <v>22.49</v>
      </c>
      <c r="G131" s="2">
        <v>7899.1484</v>
      </c>
      <c r="H131" s="2"/>
      <c r="I131" s="2">
        <v>297.69880000000001</v>
      </c>
      <c r="J131" s="2"/>
      <c r="K131" s="2"/>
      <c r="L131" s="2"/>
      <c r="M131" s="11"/>
    </row>
    <row r="132" spans="1:13" x14ac:dyDescent="0.35">
      <c r="A132" s="1" t="s">
        <v>19</v>
      </c>
      <c r="B132" s="1" t="s">
        <v>20</v>
      </c>
      <c r="C132" s="1" t="s">
        <v>2</v>
      </c>
      <c r="D132" s="3">
        <v>2023</v>
      </c>
      <c r="E132" s="2">
        <v>2862.8999999999987</v>
      </c>
      <c r="F132" s="2"/>
      <c r="G132" s="2">
        <v>1165.9359999999999</v>
      </c>
      <c r="H132" s="2">
        <v>499.77</v>
      </c>
      <c r="I132" s="2">
        <v>274.16999999999996</v>
      </c>
      <c r="J132" s="2"/>
      <c r="K132" s="2"/>
      <c r="L132" s="2"/>
      <c r="M132" s="11"/>
    </row>
    <row r="133" spans="1:13" x14ac:dyDescent="0.35">
      <c r="A133" s="1" t="s">
        <v>21</v>
      </c>
      <c r="B133" s="1" t="s">
        <v>22</v>
      </c>
      <c r="C133" s="1" t="s">
        <v>2</v>
      </c>
      <c r="D133" s="3">
        <v>2023</v>
      </c>
      <c r="E133" s="2">
        <v>21105.358811000002</v>
      </c>
      <c r="F133" s="2"/>
      <c r="G133" s="2">
        <v>18930.084999999999</v>
      </c>
      <c r="H133" s="2">
        <v>290.90499999999997</v>
      </c>
      <c r="I133" s="2">
        <v>1578.19</v>
      </c>
      <c r="J133" s="2"/>
      <c r="K133" s="2"/>
      <c r="L133" s="2"/>
      <c r="M133" s="11"/>
    </row>
    <row r="134" spans="1:13" x14ac:dyDescent="0.35">
      <c r="A134" s="1" t="s">
        <v>23</v>
      </c>
      <c r="B134" s="1" t="s">
        <v>24</v>
      </c>
      <c r="C134" s="1" t="s">
        <v>2</v>
      </c>
      <c r="D134" s="3">
        <v>2023</v>
      </c>
      <c r="E134" s="2">
        <v>205.87</v>
      </c>
      <c r="F134" s="2"/>
      <c r="G134" s="2">
        <v>163.25</v>
      </c>
      <c r="H134" s="2">
        <v>2.5</v>
      </c>
      <c r="I134" s="2">
        <v>12.5</v>
      </c>
      <c r="J134" s="2"/>
      <c r="K134" s="2"/>
      <c r="L134" s="2"/>
      <c r="M134" s="11"/>
    </row>
    <row r="135" spans="1:13" x14ac:dyDescent="0.35">
      <c r="A135" s="1" t="s">
        <v>25</v>
      </c>
      <c r="B135" s="1" t="s">
        <v>26</v>
      </c>
      <c r="C135" s="1" t="s">
        <v>27</v>
      </c>
      <c r="D135" s="3">
        <v>2023</v>
      </c>
      <c r="E135" s="2"/>
      <c r="F135" s="2"/>
      <c r="G135" s="2">
        <v>0.12000000000000001</v>
      </c>
      <c r="H135" s="2"/>
      <c r="I135" s="2"/>
      <c r="J135" s="2"/>
      <c r="K135" s="2"/>
      <c r="L135" s="2"/>
      <c r="M135" s="11"/>
    </row>
    <row r="136" spans="1:13" x14ac:dyDescent="0.35">
      <c r="A136" s="1" t="s">
        <v>28</v>
      </c>
      <c r="B136" s="1" t="s">
        <v>29</v>
      </c>
      <c r="C136" s="1" t="s">
        <v>27</v>
      </c>
      <c r="D136" s="3">
        <v>2023</v>
      </c>
      <c r="E136" s="2">
        <v>374.44400000000007</v>
      </c>
      <c r="F136" s="2"/>
      <c r="G136" s="2"/>
      <c r="H136" s="2"/>
      <c r="I136" s="2">
        <v>1427.8799999999997</v>
      </c>
      <c r="J136" s="2"/>
      <c r="K136" s="2"/>
      <c r="L136" s="2"/>
      <c r="M136" s="11"/>
    </row>
    <row r="137" spans="1:13" x14ac:dyDescent="0.35">
      <c r="A137" s="1" t="s">
        <v>30</v>
      </c>
      <c r="B137" s="1" t="s">
        <v>31</v>
      </c>
      <c r="C137" s="1" t="s">
        <v>2</v>
      </c>
      <c r="D137" s="3">
        <v>2023</v>
      </c>
      <c r="E137" s="2">
        <v>15743.509000000004</v>
      </c>
      <c r="F137" s="2"/>
      <c r="G137" s="2">
        <v>7954.4965000000002</v>
      </c>
      <c r="H137" s="2"/>
      <c r="I137" s="2">
        <v>26.62</v>
      </c>
      <c r="J137" s="2"/>
      <c r="K137" s="2"/>
      <c r="L137" s="2">
        <v>7662.25</v>
      </c>
      <c r="M137" s="11"/>
    </row>
    <row r="138" spans="1:13" x14ac:dyDescent="0.35">
      <c r="A138" s="1" t="s">
        <v>32</v>
      </c>
      <c r="B138" s="1" t="s">
        <v>33</v>
      </c>
      <c r="C138" s="1" t="s">
        <v>27</v>
      </c>
      <c r="D138" s="3">
        <v>2023</v>
      </c>
      <c r="E138" s="2"/>
      <c r="F138" s="2"/>
      <c r="G138" s="2"/>
      <c r="H138" s="2"/>
      <c r="I138" s="2"/>
      <c r="J138" s="2"/>
      <c r="K138" s="2"/>
      <c r="L138" s="2"/>
      <c r="M138" s="11"/>
    </row>
    <row r="139" spans="1:13" x14ac:dyDescent="0.35">
      <c r="A139" s="1" t="s">
        <v>42</v>
      </c>
      <c r="B139" s="1" t="s">
        <v>46</v>
      </c>
      <c r="C139" s="1" t="s">
        <v>27</v>
      </c>
      <c r="D139" s="3">
        <v>2023</v>
      </c>
      <c r="E139" s="2">
        <v>674.15</v>
      </c>
      <c r="F139" s="2"/>
      <c r="G139" s="2"/>
      <c r="H139" s="2">
        <v>0.191</v>
      </c>
      <c r="I139" s="2">
        <v>1800.123</v>
      </c>
      <c r="J139" s="2"/>
      <c r="K139" s="2"/>
      <c r="L139" s="2">
        <v>7.6820000000000004</v>
      </c>
      <c r="M139" s="11"/>
    </row>
    <row r="140" spans="1:13" x14ac:dyDescent="0.35">
      <c r="A140" s="1" t="s">
        <v>45</v>
      </c>
      <c r="B140" s="1" t="s">
        <v>47</v>
      </c>
      <c r="C140" s="1" t="s">
        <v>2</v>
      </c>
      <c r="D140" s="3">
        <v>2023</v>
      </c>
      <c r="E140" s="2">
        <v>3591.2471399999995</v>
      </c>
      <c r="F140" s="2">
        <v>0</v>
      </c>
      <c r="G140" s="2">
        <v>335.49800000000005</v>
      </c>
      <c r="H140" s="2">
        <v>2.335</v>
      </c>
      <c r="I140" s="2">
        <v>3870.9223999999995</v>
      </c>
      <c r="J140" s="2"/>
      <c r="K140" s="2"/>
      <c r="L140" s="2"/>
      <c r="M140" s="11"/>
    </row>
    <row r="141" spans="1:13" x14ac:dyDescent="0.35">
      <c r="A141" s="1" t="s">
        <v>34</v>
      </c>
      <c r="B141" s="1" t="s">
        <v>35</v>
      </c>
      <c r="C141" s="1" t="s">
        <v>2</v>
      </c>
      <c r="D141" s="3">
        <v>2023</v>
      </c>
      <c r="E141" s="2">
        <v>3390.4399999999982</v>
      </c>
      <c r="F141" s="2">
        <v>75.573999999999998</v>
      </c>
      <c r="G141" s="2">
        <v>373.96854500000006</v>
      </c>
      <c r="H141" s="2">
        <v>3783.8410000000003</v>
      </c>
      <c r="I141" s="2">
        <v>5878.8826300000001</v>
      </c>
      <c r="J141" s="2"/>
      <c r="K141" s="2"/>
      <c r="L141" s="2"/>
      <c r="M141" s="11"/>
    </row>
    <row r="142" spans="1:13" x14ac:dyDescent="0.35">
      <c r="A142" s="1" t="s">
        <v>36</v>
      </c>
      <c r="B142" s="1" t="s">
        <v>37</v>
      </c>
      <c r="C142" s="1" t="s">
        <v>2</v>
      </c>
      <c r="D142" s="3">
        <v>2023</v>
      </c>
      <c r="E142" s="2">
        <v>18571.835000000014</v>
      </c>
      <c r="F142" s="2">
        <v>44.839130999999995</v>
      </c>
      <c r="G142" s="2"/>
      <c r="H142" s="2"/>
      <c r="I142" s="2">
        <v>2078.6740000000004</v>
      </c>
      <c r="J142" s="2"/>
      <c r="K142" s="2"/>
      <c r="L142" s="2">
        <v>21017.453000000001</v>
      </c>
      <c r="M142" s="11"/>
    </row>
    <row r="143" spans="1:13" x14ac:dyDescent="0.35">
      <c r="A143" s="1" t="s">
        <v>38</v>
      </c>
      <c r="B143" s="1" t="s">
        <v>39</v>
      </c>
      <c r="C143" s="1" t="s">
        <v>2</v>
      </c>
      <c r="D143" s="3">
        <v>2023</v>
      </c>
      <c r="E143" s="2"/>
      <c r="F143" s="2"/>
      <c r="G143" s="2"/>
      <c r="H143" s="2"/>
      <c r="I143" s="2"/>
      <c r="J143" s="2"/>
      <c r="K143" s="2"/>
      <c r="L143" s="2"/>
      <c r="M143" s="11"/>
    </row>
    <row r="144" spans="1:13" x14ac:dyDescent="0.35">
      <c r="A144" s="1" t="s">
        <v>40</v>
      </c>
      <c r="B144" s="1" t="s">
        <v>41</v>
      </c>
      <c r="C144" s="1" t="s">
        <v>2</v>
      </c>
      <c r="D144" s="3">
        <v>2023</v>
      </c>
      <c r="E144" s="2"/>
      <c r="F144" s="2"/>
      <c r="G144" s="2"/>
      <c r="H144" s="2"/>
      <c r="I144" s="2"/>
      <c r="J144" s="2"/>
      <c r="K144" s="2"/>
      <c r="L144" s="2"/>
      <c r="M144" s="11"/>
    </row>
    <row r="145" spans="1:13" x14ac:dyDescent="0.35">
      <c r="A145" s="15"/>
      <c r="B145" s="16" t="s">
        <v>55</v>
      </c>
      <c r="C145" s="19"/>
      <c r="D145" s="17">
        <v>2023</v>
      </c>
      <c r="E145" s="18">
        <f t="shared" ref="E145:L145" si="12">SUM(E122:E144)</f>
        <v>176885.32315099999</v>
      </c>
      <c r="F145" s="18">
        <f t="shared" si="12"/>
        <v>5597.5132249999988</v>
      </c>
      <c r="G145" s="18">
        <f t="shared" si="12"/>
        <v>118679.89596799998</v>
      </c>
      <c r="H145" s="18">
        <f t="shared" si="12"/>
        <v>5472.4644779999999</v>
      </c>
      <c r="I145" s="18">
        <f t="shared" si="12"/>
        <v>33455.356302999993</v>
      </c>
      <c r="J145" s="18">
        <v>1010.8</v>
      </c>
      <c r="K145" s="18">
        <v>11158.4</v>
      </c>
      <c r="L145" s="18">
        <f t="shared" si="12"/>
        <v>30896.079000000002</v>
      </c>
      <c r="M145" s="11"/>
    </row>
    <row r="146" spans="1:13" x14ac:dyDescent="0.35">
      <c r="F146" s="52" t="s">
        <v>74</v>
      </c>
      <c r="G146" s="53"/>
      <c r="H146" s="53"/>
      <c r="I146" s="54"/>
      <c r="J146" s="18">
        <f>(J145*100)/E145</f>
        <v>0.57144368000341106</v>
      </c>
      <c r="K146" s="18">
        <f>(K145*100)/E145</f>
        <v>6.3082678659972915</v>
      </c>
    </row>
  </sheetData>
  <mergeCells count="60">
    <mergeCell ref="F58:I58"/>
    <mergeCell ref="F87:I87"/>
    <mergeCell ref="F116:I116"/>
    <mergeCell ref="F146:I146"/>
    <mergeCell ref="F119:F121"/>
    <mergeCell ref="G119:I119"/>
    <mergeCell ref="F90:F92"/>
    <mergeCell ref="G90:I90"/>
    <mergeCell ref="J119:J121"/>
    <mergeCell ref="K119:K121"/>
    <mergeCell ref="L119:L121"/>
    <mergeCell ref="G120:I120"/>
    <mergeCell ref="A119:A121"/>
    <mergeCell ref="B119:B121"/>
    <mergeCell ref="C119:C121"/>
    <mergeCell ref="D119:D121"/>
    <mergeCell ref="E119:E121"/>
    <mergeCell ref="J90:J92"/>
    <mergeCell ref="K90:K92"/>
    <mergeCell ref="L90:L92"/>
    <mergeCell ref="G91:I91"/>
    <mergeCell ref="A90:A92"/>
    <mergeCell ref="B90:B92"/>
    <mergeCell ref="C90:C92"/>
    <mergeCell ref="D90:D92"/>
    <mergeCell ref="E90:E92"/>
    <mergeCell ref="K3:K5"/>
    <mergeCell ref="L3:L5"/>
    <mergeCell ref="C3:C5"/>
    <mergeCell ref="A3:A5"/>
    <mergeCell ref="B3:B5"/>
    <mergeCell ref="G4:I4"/>
    <mergeCell ref="D3:D5"/>
    <mergeCell ref="E3:E5"/>
    <mergeCell ref="F3:F5"/>
    <mergeCell ref="G3:I3"/>
    <mergeCell ref="C32:C34"/>
    <mergeCell ref="D32:D34"/>
    <mergeCell ref="E32:E34"/>
    <mergeCell ref="J3:J5"/>
    <mergeCell ref="F29:I29"/>
    <mergeCell ref="F32:F34"/>
    <mergeCell ref="G32:I32"/>
    <mergeCell ref="J32:J34"/>
    <mergeCell ref="K32:K34"/>
    <mergeCell ref="L32:L34"/>
    <mergeCell ref="G33:I33"/>
    <mergeCell ref="A61:A63"/>
    <mergeCell ref="B61:B63"/>
    <mergeCell ref="C61:C63"/>
    <mergeCell ref="D61:D63"/>
    <mergeCell ref="E61:E63"/>
    <mergeCell ref="F61:F63"/>
    <mergeCell ref="G61:I61"/>
    <mergeCell ref="J61:J63"/>
    <mergeCell ref="K61:K63"/>
    <mergeCell ref="L61:L63"/>
    <mergeCell ref="G62:I62"/>
    <mergeCell ref="A32:A34"/>
    <mergeCell ref="B32:B3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zoomScaleNormal="100" workbookViewId="0">
      <selection activeCell="G5" sqref="G5"/>
    </sheetView>
  </sheetViews>
  <sheetFormatPr defaultRowHeight="14.5" x14ac:dyDescent="0.35"/>
  <cols>
    <col min="1" max="1" width="22.81640625" customWidth="1"/>
    <col min="2" max="2" width="59.90625" customWidth="1"/>
  </cols>
  <sheetData>
    <row r="1" spans="1:2" x14ac:dyDescent="0.35">
      <c r="A1" t="s">
        <v>60</v>
      </c>
      <c r="B1" t="s">
        <v>61</v>
      </c>
    </row>
    <row r="2" spans="1:2" ht="64.5" customHeight="1" x14ac:dyDescent="0.35">
      <c r="A2" s="4" t="s">
        <v>58</v>
      </c>
      <c r="B2" s="7" t="s">
        <v>65</v>
      </c>
    </row>
    <row r="3" spans="1:2" ht="43.5" x14ac:dyDescent="0.35">
      <c r="A3" s="4" t="s">
        <v>50</v>
      </c>
      <c r="B3" s="7" t="s">
        <v>62</v>
      </c>
    </row>
    <row r="4" spans="1:2" ht="43.5" x14ac:dyDescent="0.35">
      <c r="A4" s="4" t="s">
        <v>49</v>
      </c>
      <c r="B4" s="7" t="s">
        <v>76</v>
      </c>
    </row>
    <row r="5" spans="1:2" ht="35" customHeight="1" x14ac:dyDescent="0.35">
      <c r="A5" s="24" t="s">
        <v>80</v>
      </c>
      <c r="B5" s="7" t="s">
        <v>75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66D428F43A61974BA16FE08C8D24C163" ma:contentTypeVersion="0" ma:contentTypeDescription="Kurkite naują dokumentą." ma:contentTypeScope="" ma:versionID="55002ab0922412ff1a1e8a47b060fd00">
  <xsd:schema xmlns:xsd="http://www.w3.org/2001/XMLSchema" xmlns:xs="http://www.w3.org/2001/XMLSchema" xmlns:p="http://schemas.microsoft.com/office/2006/metadata/properties" xmlns:ns2="28130d43-1b56-4a10-ad88-2cd38123f4c1" targetNamespace="http://schemas.microsoft.com/office/2006/metadata/properties" ma:root="true" ma:fieldsID="b83ee54e3fde14d56dbbd12a052227b8" ns2:_="">
    <xsd:import namespace="28130d43-1b56-4a10-ad88-2cd38123f4c1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130d43-1b56-4a10-ad88-2cd38123f4c1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kumento ID reikšmė" ma:description="Dokumento ID reikšmė, priskirta šiam elementui." ma:internalName="_dlc_DocId" ma:readOnly="true">
      <xsd:simpleType>
        <xsd:restriction base="dms:Text"/>
      </xsd:simpleType>
    </xsd:element>
    <xsd:element name="_dlc_DocIdUrl" ma:index="9" nillable="true" ma:displayName="Dokumento ID" ma:description="Nuolatinis saitas į šį dokumentą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28130d43-1b56-4a10-ad88-2cd38123f4c1">Z6YWEJNPDQQR-634758032-474</_dlc_DocId>
    <_dlc_DocIdUrl xmlns="28130d43-1b56-4a10-ad88-2cd38123f4c1">
      <Url>https://intranetas.lrs.lt/8/vka/_layouts/15/DocIdRedir.aspx?ID=Z6YWEJNPDQQR-634758032-474</Url>
      <Description>Z6YWEJNPDQQR-634758032-474</Description>
    </_dlc_DocIdUrl>
  </documentManagement>
</p:properties>
</file>

<file path=customXml/itemProps1.xml><?xml version="1.0" encoding="utf-8"?>
<ds:datastoreItem xmlns:ds="http://schemas.openxmlformats.org/officeDocument/2006/customXml" ds:itemID="{6F9C9B88-3C90-4AEB-A5AB-866DE5F9FA0B}"/>
</file>

<file path=customXml/itemProps2.xml><?xml version="1.0" encoding="utf-8"?>
<ds:datastoreItem xmlns:ds="http://schemas.openxmlformats.org/officeDocument/2006/customXml" ds:itemID="{D61D3B71-980B-4CA0-8A9D-A12960C696E8}"/>
</file>

<file path=customXml/itemProps3.xml><?xml version="1.0" encoding="utf-8"?>
<ds:datastoreItem xmlns:ds="http://schemas.openxmlformats.org/officeDocument/2006/customXml" ds:itemID="{049DFCE2-47DB-430D-ADD8-0A19BA7689AA}"/>
</file>

<file path=customXml/itemProps4.xml><?xml version="1.0" encoding="utf-8"?>
<ds:datastoreItem xmlns:ds="http://schemas.openxmlformats.org/officeDocument/2006/customXml" ds:itemID="{0505EB61-DAF1-45D6-81AE-5034599BCD1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3</vt:i4>
      </vt:variant>
    </vt:vector>
  </HeadingPairs>
  <TitlesOfParts>
    <vt:vector size="3" baseType="lpstr">
      <vt:lpstr>Bendras importas</vt:lpstr>
      <vt:lpstr>Tvarkymas</vt:lpstr>
      <vt:lpstr>Paaiškinimai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Inga Latveliene</dc:creator>
  <cp:lastModifiedBy>„Windows“ vartotojas</cp:lastModifiedBy>
  <dcterms:created xsi:type="dcterms:W3CDTF">2023-10-23T14:36:39Z</dcterms:created>
  <dcterms:modified xsi:type="dcterms:W3CDTF">2023-11-16T07:29:20Z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0x01010066D428F43A61974BA16FE08C8D24C163</vt:lpwstr>
  </property>
  <property fmtid="{D5CDD505-2E9C-101B-9397-08002B2CF9AE}" pid="3" name="_dlc_DocIdItemGuid">
    <vt:lpwstr>8f9814d0-089a-4068-8db8-786f0fff2527</vt:lpwstr>
  </property>
</Properties>
</file>